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1" i="1"/>
  <c r="C13" i="1"/>
  <c r="C12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<sst xmlns="http://schemas.openxmlformats.org/spreadsheetml/2006/main" count="56" uniqueCount="54">
  <si>
    <t>五山校区2016年寒假期间各学生宿舍留校学生情况统计表</t>
  </si>
  <si>
    <t>宿舍楼</t>
  </si>
  <si>
    <t>人数</t>
  </si>
  <si>
    <t>东六</t>
  </si>
  <si>
    <t>西十九</t>
  </si>
  <si>
    <t>东七</t>
  </si>
  <si>
    <t>西二十</t>
  </si>
  <si>
    <t>东八</t>
  </si>
  <si>
    <t>西二十一</t>
  </si>
  <si>
    <t>东九</t>
  </si>
  <si>
    <t>研一</t>
  </si>
  <si>
    <t>东十</t>
  </si>
  <si>
    <t>研二</t>
  </si>
  <si>
    <t>东十一</t>
  </si>
  <si>
    <t>研三</t>
  </si>
  <si>
    <t>东十二</t>
  </si>
  <si>
    <t>研四</t>
  </si>
  <si>
    <t>西一</t>
  </si>
  <si>
    <t>研五</t>
  </si>
  <si>
    <t>西二</t>
  </si>
  <si>
    <t>研六</t>
  </si>
  <si>
    <t>西三</t>
  </si>
  <si>
    <t>北二</t>
  </si>
  <si>
    <t>西四</t>
  </si>
  <si>
    <t>北三</t>
  </si>
  <si>
    <t>西五</t>
  </si>
  <si>
    <t>北四</t>
  </si>
  <si>
    <t>西六</t>
  </si>
  <si>
    <t>北六</t>
  </si>
  <si>
    <t>西七</t>
  </si>
  <si>
    <t>北八</t>
  </si>
  <si>
    <t>西八</t>
  </si>
  <si>
    <t>北九</t>
  </si>
  <si>
    <t>西九</t>
  </si>
  <si>
    <t>北十</t>
  </si>
  <si>
    <t>西十</t>
  </si>
  <si>
    <t>北十一</t>
  </si>
  <si>
    <t>西十一</t>
  </si>
  <si>
    <t>北十二</t>
  </si>
  <si>
    <t>西十二</t>
  </si>
  <si>
    <t>北十三</t>
  </si>
  <si>
    <t>西十三</t>
  </si>
  <si>
    <t>北十四</t>
  </si>
  <si>
    <t>西十四</t>
  </si>
  <si>
    <t>北十五</t>
  </si>
  <si>
    <t>西十五</t>
  </si>
  <si>
    <t>北十六</t>
  </si>
  <si>
    <t>西十六</t>
  </si>
  <si>
    <t>北十七</t>
  </si>
  <si>
    <t>西十七</t>
  </si>
  <si>
    <t>北十八</t>
  </si>
  <si>
    <t>西十八</t>
  </si>
  <si>
    <t>各栋楼留校学生比例</t>
    <phoneticPr fontId="3" type="noConversion"/>
  </si>
  <si>
    <t>各栋楼留校学生比例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</si>
</sst>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21" sqref="F21"/>
    </sheetView>
  </sheetViews>
  <sheetFormatPr defaultRowHeight="13.5" x14ac:dyDescent="0.15"/>
  <cols>
    <col min="1" max="2" width="11.125" customWidth="1"/>
    <col min="3" max="3" width="21.125" customWidth="1"/>
    <col min="4" max="5" width="11.125" customWidth="1"/>
    <col min="6" max="6" width="21.125" customWidth="1"/>
  </cols>
  <sheetData>
    <row r="1" spans="1:6" ht="30" customHeight="1" x14ac:dyDescent="0.15">
      <c r="A1" s="3" t="s">
        <v>0</v>
      </c>
      <c r="B1" s="3"/>
      <c r="C1" s="3"/>
      <c r="D1" s="3"/>
      <c r="E1" s="3"/>
      <c r="F1" s="3"/>
    </row>
    <row r="2" spans="1:6" ht="26.25" customHeight="1" x14ac:dyDescent="0.15">
      <c r="A2" s="1" t="s">
        <v>1</v>
      </c>
      <c r="B2" s="1" t="s">
        <v>2</v>
      </c>
      <c r="C2" s="1" t="s">
        <v>52</v>
      </c>
      <c r="D2" s="1" t="s">
        <v>1</v>
      </c>
      <c r="E2" s="1" t="s">
        <v>2</v>
      </c>
      <c r="F2" s="1" t="s">
        <v>53</v>
      </c>
    </row>
    <row r="3" spans="1:6" ht="26.25" customHeight="1" x14ac:dyDescent="0.15">
      <c r="A3" s="1" t="s">
        <v>3</v>
      </c>
      <c r="B3" s="1">
        <v>62</v>
      </c>
      <c r="C3" s="2">
        <f>B3/398</f>
        <v>0.15577889447236182</v>
      </c>
      <c r="D3" s="1" t="s">
        <v>4</v>
      </c>
      <c r="E3" s="1">
        <v>176</v>
      </c>
      <c r="F3" s="2">
        <f>E3/764</f>
        <v>0.23036649214659685</v>
      </c>
    </row>
    <row r="4" spans="1:6" ht="26.25" customHeight="1" x14ac:dyDescent="0.15">
      <c r="A4" s="1" t="s">
        <v>5</v>
      </c>
      <c r="B4" s="1">
        <v>32</v>
      </c>
      <c r="C4" s="2">
        <f>B4/244</f>
        <v>0.13114754098360656</v>
      </c>
      <c r="D4" s="1" t="s">
        <v>6</v>
      </c>
      <c r="E4" s="1">
        <v>51</v>
      </c>
      <c r="F4" s="2">
        <f>E4/396</f>
        <v>0.12878787878787878</v>
      </c>
    </row>
    <row r="5" spans="1:6" ht="26.25" customHeight="1" x14ac:dyDescent="0.15">
      <c r="A5" s="1" t="s">
        <v>7</v>
      </c>
      <c r="B5" s="1">
        <v>78</v>
      </c>
      <c r="C5" s="2">
        <f>B5/627</f>
        <v>0.12440191387559808</v>
      </c>
      <c r="D5" s="1" t="s">
        <v>8</v>
      </c>
      <c r="E5" s="1">
        <v>70</v>
      </c>
      <c r="F5" s="2">
        <f>E5/476</f>
        <v>0.14705882352941177</v>
      </c>
    </row>
    <row r="6" spans="1:6" ht="26.25" customHeight="1" x14ac:dyDescent="0.15">
      <c r="A6" s="1" t="s">
        <v>9</v>
      </c>
      <c r="B6" s="1">
        <v>24</v>
      </c>
      <c r="C6" s="2">
        <f>B6/240</f>
        <v>0.1</v>
      </c>
      <c r="D6" s="1" t="s">
        <v>10</v>
      </c>
      <c r="E6" s="1">
        <v>90</v>
      </c>
      <c r="F6" s="2">
        <f>E6/574</f>
        <v>0.156794425087108</v>
      </c>
    </row>
    <row r="7" spans="1:6" ht="26.25" customHeight="1" x14ac:dyDescent="0.15">
      <c r="A7" s="1" t="s">
        <v>11</v>
      </c>
      <c r="B7" s="1">
        <v>20</v>
      </c>
      <c r="C7" s="2">
        <f>B7/360</f>
        <v>5.5555555555555552E-2</v>
      </c>
      <c r="D7" s="1" t="s">
        <v>12</v>
      </c>
      <c r="E7" s="1">
        <v>113</v>
      </c>
      <c r="F7" s="2">
        <f>E7/436</f>
        <v>0.25917431192660551</v>
      </c>
    </row>
    <row r="8" spans="1:6" ht="26.25" customHeight="1" x14ac:dyDescent="0.15">
      <c r="A8" s="1" t="s">
        <v>13</v>
      </c>
      <c r="B8" s="1">
        <v>15</v>
      </c>
      <c r="C8" s="2">
        <f>B8/190</f>
        <v>7.8947368421052627E-2</v>
      </c>
      <c r="D8" s="1" t="s">
        <v>14</v>
      </c>
      <c r="E8" s="1">
        <v>64</v>
      </c>
      <c r="F8" s="2">
        <f>E8/216</f>
        <v>0.29629629629629628</v>
      </c>
    </row>
    <row r="9" spans="1:6" ht="26.25" customHeight="1" x14ac:dyDescent="0.15">
      <c r="A9" s="1" t="s">
        <v>15</v>
      </c>
      <c r="B9" s="1">
        <v>32</v>
      </c>
      <c r="C9" s="2">
        <f>B9/248</f>
        <v>0.12903225806451613</v>
      </c>
      <c r="D9" s="1" t="s">
        <v>16</v>
      </c>
      <c r="E9" s="1">
        <v>39</v>
      </c>
      <c r="F9" s="2">
        <f>E9/190</f>
        <v>0.20526315789473684</v>
      </c>
    </row>
    <row r="10" spans="1:6" ht="26.25" customHeight="1" x14ac:dyDescent="0.15">
      <c r="A10" s="1" t="s">
        <v>17</v>
      </c>
      <c r="B10" s="1">
        <v>66</v>
      </c>
      <c r="C10" s="2">
        <f>B10/228</f>
        <v>0.28947368421052633</v>
      </c>
      <c r="D10" s="1" t="s">
        <v>18</v>
      </c>
      <c r="E10" s="1">
        <v>149</v>
      </c>
      <c r="F10" s="2">
        <f>E10/481</f>
        <v>0.30977130977130979</v>
      </c>
    </row>
    <row r="11" spans="1:6" ht="26.25" customHeight="1" x14ac:dyDescent="0.15">
      <c r="A11" s="1" t="s">
        <v>19</v>
      </c>
      <c r="B11" s="1">
        <v>29</v>
      </c>
      <c r="C11" s="2">
        <f>B11/200</f>
        <v>0.14499999999999999</v>
      </c>
      <c r="D11" s="1" t="s">
        <v>20</v>
      </c>
      <c r="E11" s="1">
        <v>75</v>
      </c>
      <c r="F11" s="2">
        <f>E11/432</f>
        <v>0.1736111111111111</v>
      </c>
    </row>
    <row r="12" spans="1:6" ht="26.25" customHeight="1" x14ac:dyDescent="0.15">
      <c r="A12" s="1" t="s">
        <v>21</v>
      </c>
      <c r="B12" s="1">
        <v>18</v>
      </c>
      <c r="C12" s="2">
        <f>B12/208</f>
        <v>8.6538461538461536E-2</v>
      </c>
      <c r="D12" s="1" t="s">
        <v>22</v>
      </c>
      <c r="E12" s="1">
        <v>130</v>
      </c>
      <c r="F12" s="2">
        <f>E12/1000</f>
        <v>0.13</v>
      </c>
    </row>
    <row r="13" spans="1:6" ht="26.25" customHeight="1" x14ac:dyDescent="0.15">
      <c r="A13" s="1" t="s">
        <v>23</v>
      </c>
      <c r="B13" s="1">
        <v>33</v>
      </c>
      <c r="C13" s="2">
        <f>B13/208</f>
        <v>0.15865384615384615</v>
      </c>
      <c r="D13" s="1" t="s">
        <v>24</v>
      </c>
      <c r="E13" s="1">
        <v>101</v>
      </c>
      <c r="F13" s="2">
        <f>E13/1064</f>
        <v>9.492481203007519E-2</v>
      </c>
    </row>
    <row r="14" spans="1:6" ht="26.25" customHeight="1" x14ac:dyDescent="0.15">
      <c r="A14" s="1" t="s">
        <v>25</v>
      </c>
      <c r="B14" s="1">
        <v>158</v>
      </c>
      <c r="C14" s="2">
        <f>B14/561</f>
        <v>0.28163992869875221</v>
      </c>
      <c r="D14" s="1" t="s">
        <v>26</v>
      </c>
      <c r="E14" s="1">
        <v>71</v>
      </c>
      <c r="F14" s="2">
        <f>E14/922</f>
        <v>7.7006507592190895E-2</v>
      </c>
    </row>
    <row r="15" spans="1:6" ht="26.25" customHeight="1" x14ac:dyDescent="0.15">
      <c r="A15" s="1" t="s">
        <v>27</v>
      </c>
      <c r="B15" s="1">
        <v>694</v>
      </c>
      <c r="C15" s="2">
        <f>B15/1438</f>
        <v>0.48261474269819193</v>
      </c>
      <c r="D15" s="1" t="s">
        <v>28</v>
      </c>
      <c r="E15" s="1">
        <v>93</v>
      </c>
      <c r="F15" s="2">
        <f>E15/240</f>
        <v>0.38750000000000001</v>
      </c>
    </row>
    <row r="16" spans="1:6" ht="26.25" customHeight="1" x14ac:dyDescent="0.15">
      <c r="A16" s="1" t="s">
        <v>29</v>
      </c>
      <c r="B16" s="1">
        <v>64</v>
      </c>
      <c r="C16" s="2">
        <f>B16/642</f>
        <v>9.9688473520249218E-2</v>
      </c>
      <c r="D16" s="1" t="s">
        <v>30</v>
      </c>
      <c r="E16" s="1">
        <v>63</v>
      </c>
      <c r="F16" s="2">
        <f>E16/888</f>
        <v>7.0945945945945943E-2</v>
      </c>
    </row>
    <row r="17" spans="1:6" ht="26.25" customHeight="1" x14ac:dyDescent="0.15">
      <c r="A17" s="1" t="s">
        <v>31</v>
      </c>
      <c r="B17" s="1">
        <v>44</v>
      </c>
      <c r="C17" s="2">
        <f>B17/604</f>
        <v>7.2847682119205295E-2</v>
      </c>
      <c r="D17" s="1" t="s">
        <v>32</v>
      </c>
      <c r="E17" s="1">
        <v>52</v>
      </c>
      <c r="F17" s="2">
        <f>E17/700</f>
        <v>7.4285714285714288E-2</v>
      </c>
    </row>
    <row r="18" spans="1:6" ht="26.25" customHeight="1" x14ac:dyDescent="0.15">
      <c r="A18" s="1" t="s">
        <v>33</v>
      </c>
      <c r="B18" s="1">
        <v>40</v>
      </c>
      <c r="C18" s="2">
        <f>B18/282</f>
        <v>0.14184397163120568</v>
      </c>
      <c r="D18" s="1" t="s">
        <v>34</v>
      </c>
      <c r="E18" s="1">
        <v>55</v>
      </c>
      <c r="F18" s="2">
        <f>E18/460</f>
        <v>0.11956521739130435</v>
      </c>
    </row>
    <row r="19" spans="1:6" ht="26.25" customHeight="1" x14ac:dyDescent="0.15">
      <c r="A19" s="1" t="s">
        <v>35</v>
      </c>
      <c r="B19" s="1">
        <v>49</v>
      </c>
      <c r="C19" s="2">
        <f>B19/267</f>
        <v>0.18352059925093633</v>
      </c>
      <c r="D19" s="1" t="s">
        <v>36</v>
      </c>
      <c r="E19" s="1">
        <v>75</v>
      </c>
      <c r="F19" s="2">
        <f>E19/840</f>
        <v>8.9285714285714288E-2</v>
      </c>
    </row>
    <row r="20" spans="1:6" ht="26.25" customHeight="1" x14ac:dyDescent="0.15">
      <c r="A20" s="1" t="s">
        <v>37</v>
      </c>
      <c r="B20" s="1">
        <v>42</v>
      </c>
      <c r="C20" s="2">
        <f>B20/232</f>
        <v>0.18103448275862069</v>
      </c>
      <c r="D20" s="1" t="s">
        <v>38</v>
      </c>
      <c r="E20" s="1">
        <v>59</v>
      </c>
      <c r="F20" s="2">
        <f>E20/728</f>
        <v>8.1043956043956047E-2</v>
      </c>
    </row>
    <row r="21" spans="1:6" ht="26.25" customHeight="1" x14ac:dyDescent="0.15">
      <c r="A21" s="1" t="s">
        <v>39</v>
      </c>
      <c r="B21" s="1">
        <v>19</v>
      </c>
      <c r="C21" s="2">
        <f>B21/200</f>
        <v>9.5000000000000001E-2</v>
      </c>
      <c r="D21" s="1" t="s">
        <v>40</v>
      </c>
      <c r="E21" s="1">
        <v>58</v>
      </c>
      <c r="F21" s="2">
        <f>E21/572</f>
        <v>0.10139860139860139</v>
      </c>
    </row>
    <row r="22" spans="1:6" ht="26.25" customHeight="1" x14ac:dyDescent="0.15">
      <c r="A22" s="1" t="s">
        <v>41</v>
      </c>
      <c r="B22" s="1">
        <v>40</v>
      </c>
      <c r="C22" s="2">
        <f>B22/200</f>
        <v>0.2</v>
      </c>
      <c r="D22" s="1" t="s">
        <v>42</v>
      </c>
      <c r="E22" s="1">
        <v>46</v>
      </c>
      <c r="F22" s="2">
        <f>E22/316</f>
        <v>0.14556962025316456</v>
      </c>
    </row>
    <row r="23" spans="1:6" ht="26.25" customHeight="1" x14ac:dyDescent="0.15">
      <c r="A23" s="1" t="s">
        <v>43</v>
      </c>
      <c r="B23" s="1">
        <v>29</v>
      </c>
      <c r="C23" s="2">
        <f>B23/132</f>
        <v>0.2196969696969697</v>
      </c>
      <c r="D23" s="1" t="s">
        <v>44</v>
      </c>
      <c r="E23" s="1">
        <v>49</v>
      </c>
      <c r="F23" s="2">
        <f>E23/321</f>
        <v>0.15264797507788161</v>
      </c>
    </row>
    <row r="24" spans="1:6" ht="26.25" customHeight="1" x14ac:dyDescent="0.15">
      <c r="A24" s="1" t="s">
        <v>45</v>
      </c>
      <c r="B24" s="1">
        <v>62</v>
      </c>
      <c r="C24" s="2">
        <f>B24/340</f>
        <v>0.18235294117647058</v>
      </c>
      <c r="D24" s="1" t="s">
        <v>46</v>
      </c>
      <c r="E24" s="1">
        <v>25</v>
      </c>
      <c r="F24" s="2">
        <f>E24/321</f>
        <v>7.7881619937694699E-2</v>
      </c>
    </row>
    <row r="25" spans="1:6" ht="26.25" customHeight="1" x14ac:dyDescent="0.15">
      <c r="A25" s="1" t="s">
        <v>47</v>
      </c>
      <c r="B25" s="1">
        <v>54</v>
      </c>
      <c r="C25" s="2">
        <f>B25/340</f>
        <v>0.1588235294117647</v>
      </c>
      <c r="D25" s="1" t="s">
        <v>48</v>
      </c>
      <c r="E25" s="1">
        <v>17</v>
      </c>
      <c r="F25" s="2">
        <f>E25/321</f>
        <v>5.2959501557632398E-2</v>
      </c>
    </row>
    <row r="26" spans="1:6" ht="26.25" customHeight="1" x14ac:dyDescent="0.15">
      <c r="A26" s="1" t="s">
        <v>49</v>
      </c>
      <c r="B26" s="1">
        <v>20</v>
      </c>
      <c r="C26" s="2">
        <f>B26/336</f>
        <v>5.9523809523809521E-2</v>
      </c>
      <c r="D26" s="1" t="s">
        <v>50</v>
      </c>
      <c r="E26" s="1">
        <v>4</v>
      </c>
      <c r="F26" s="2">
        <f>E26/295</f>
        <v>1.3559322033898305E-2</v>
      </c>
    </row>
    <row r="27" spans="1:6" ht="26.25" customHeight="1" x14ac:dyDescent="0.15">
      <c r="A27" s="1" t="s">
        <v>51</v>
      </c>
      <c r="B27" s="1">
        <v>70</v>
      </c>
      <c r="C27" s="2">
        <f>B27/292</f>
        <v>0.23972602739726026</v>
      </c>
      <c r="D27" s="1"/>
      <c r="E27" s="1"/>
      <c r="F27" s="1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2016-01-21T07:27:41Z</dcterms:modified>
</cp:coreProperties>
</file>