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G:\【屈】工作文件\研究生相关\2019奖学金\2019硕士学业奖\"/>
    </mc:Choice>
  </mc:AlternateContent>
  <xr:revisionPtr revIDLastSave="0" documentId="13_ncr:1_{59595393-2185-4A49-BF3E-77A5362360D4}" xr6:coauthVersionLast="45" xr6:coauthVersionMax="45" xr10:uidLastSave="{00000000-0000-0000-0000-000000000000}"/>
  <bookViews>
    <workbookView xWindow="4365" yWindow="780" windowWidth="13410" windowHeight="15510" xr2:uid="{00000000-000D-0000-FFFF-FFFF00000000}"/>
  </bookViews>
  <sheets>
    <sheet name="光学" sheetId="1" r:id="rId1"/>
    <sheet name="声学" sheetId="2" r:id="rId2"/>
    <sheet name="物理电子学" sheetId="3" r:id="rId3"/>
    <sheet name="凝聚态" sheetId="4" r:id="rId4"/>
    <sheet name="理论物理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" i="4" l="1"/>
  <c r="D2" i="5"/>
  <c r="G2" i="5" s="1"/>
  <c r="D3" i="5"/>
  <c r="G3" i="5" s="1"/>
  <c r="D4" i="5"/>
  <c r="G4" i="5" s="1"/>
  <c r="D5" i="5"/>
  <c r="G5" i="5" s="1"/>
  <c r="D6" i="5"/>
  <c r="G6" i="5" s="1"/>
  <c r="D7" i="5"/>
  <c r="G7" i="5" s="1"/>
  <c r="D2" i="4"/>
  <c r="G2" i="3"/>
  <c r="D3" i="4"/>
  <c r="G3" i="4" s="1"/>
  <c r="D4" i="4"/>
  <c r="G4" i="4" s="1"/>
  <c r="D5" i="4"/>
  <c r="G5" i="4" s="1"/>
  <c r="D6" i="4"/>
  <c r="G6" i="4" s="1"/>
  <c r="D7" i="4"/>
  <c r="G7" i="4" s="1"/>
  <c r="D8" i="4"/>
  <c r="G8" i="4" s="1"/>
  <c r="D9" i="4"/>
  <c r="G9" i="4" s="1"/>
  <c r="D10" i="4"/>
  <c r="G10" i="4" s="1"/>
  <c r="D11" i="4"/>
  <c r="G11" i="4" s="1"/>
  <c r="D12" i="4"/>
  <c r="G12" i="4" s="1"/>
  <c r="D2" i="3"/>
  <c r="D3" i="3"/>
  <c r="G3" i="3" s="1"/>
  <c r="D4" i="3"/>
  <c r="G4" i="3" s="1"/>
  <c r="D2" i="2"/>
  <c r="G2" i="2" s="1"/>
  <c r="D2" i="1"/>
  <c r="G2" i="1" s="1"/>
  <c r="D3" i="1"/>
  <c r="D3" i="2"/>
  <c r="G3" i="2" s="1"/>
  <c r="D4" i="2"/>
  <c r="G4" i="2" s="1"/>
  <c r="D5" i="2"/>
  <c r="G5" i="2" s="1"/>
  <c r="D9" i="1"/>
  <c r="G9" i="1" s="1"/>
  <c r="D4" i="1"/>
  <c r="G4" i="1" s="1"/>
  <c r="D6" i="1"/>
  <c r="D7" i="1"/>
  <c r="D8" i="1"/>
  <c r="G8" i="1" s="1"/>
  <c r="D5" i="1"/>
  <c r="G5" i="1" s="1"/>
  <c r="D10" i="1"/>
  <c r="D11" i="1"/>
  <c r="D12" i="1"/>
  <c r="G12" i="1" s="1"/>
  <c r="D13" i="1"/>
  <c r="G13" i="1" s="1"/>
  <c r="D14" i="1"/>
  <c r="D15" i="1"/>
  <c r="D16" i="1"/>
  <c r="G16" i="1" s="1"/>
  <c r="D17" i="1"/>
  <c r="G17" i="1" s="1"/>
  <c r="D18" i="1"/>
  <c r="D19" i="1"/>
  <c r="D20" i="1"/>
  <c r="G20" i="1" s="1"/>
  <c r="D21" i="1"/>
  <c r="G21" i="1" s="1"/>
  <c r="G3" i="1"/>
  <c r="G6" i="1"/>
  <c r="G7" i="1"/>
  <c r="G10" i="1"/>
  <c r="G11" i="1"/>
  <c r="G14" i="1"/>
  <c r="G15" i="1"/>
  <c r="G18" i="1"/>
  <c r="G19" i="1"/>
</calcChain>
</file>

<file path=xl/sharedStrings.xml><?xml version="1.0" encoding="utf-8"?>
<sst xmlns="http://schemas.openxmlformats.org/spreadsheetml/2006/main" count="128" uniqueCount="58">
  <si>
    <t>姓名</t>
  </si>
  <si>
    <t>课业成绩积分Z</t>
  </si>
  <si>
    <t>科研学术表现分I</t>
  </si>
  <si>
    <t>科研总X</t>
  </si>
  <si>
    <t>德育D</t>
  </si>
  <si>
    <t>社会工作及社会活动分H</t>
  </si>
  <si>
    <t>总分</t>
  </si>
  <si>
    <t>谢子敬</t>
  </si>
  <si>
    <t>彭凌志</t>
  </si>
  <si>
    <t>周湘艳</t>
  </si>
  <si>
    <t>张辉</t>
  </si>
  <si>
    <t>梁家伟</t>
  </si>
  <si>
    <t>沈世磊</t>
  </si>
  <si>
    <t>唐哿钰</t>
  </si>
  <si>
    <t>邓秋蓉</t>
  </si>
  <si>
    <t>夏文飞</t>
  </si>
  <si>
    <t>陈家辉</t>
  </si>
  <si>
    <t>陈文</t>
  </si>
  <si>
    <t>吴婉玲</t>
  </si>
  <si>
    <t>梁培琛</t>
  </si>
  <si>
    <t>陈建炜</t>
  </si>
  <si>
    <t>庄素娜</t>
  </si>
  <si>
    <t>高建魁</t>
  </si>
  <si>
    <t>游耀堂</t>
  </si>
  <si>
    <t>黄觉震</t>
  </si>
  <si>
    <t>李尚儒</t>
  </si>
  <si>
    <t>刘云龙</t>
  </si>
  <si>
    <t>方毅</t>
  </si>
  <si>
    <t>刘璐</t>
  </si>
  <si>
    <t>张靖</t>
  </si>
  <si>
    <t>王智婷</t>
  </si>
  <si>
    <t>李玉玺</t>
  </si>
  <si>
    <t>曾佳锐</t>
  </si>
  <si>
    <t>黎小龙</t>
  </si>
  <si>
    <t>张科</t>
  </si>
  <si>
    <t>廖锦辉</t>
  </si>
  <si>
    <t>周智勇</t>
  </si>
  <si>
    <t>谢慧芳</t>
  </si>
  <si>
    <t>黄梦霞</t>
  </si>
  <si>
    <t>陈婉昱</t>
  </si>
  <si>
    <t>刘威楠</t>
  </si>
  <si>
    <t>胡秋霞</t>
  </si>
  <si>
    <t>夏群</t>
  </si>
  <si>
    <t>周华莉</t>
  </si>
  <si>
    <t>杨子晖</t>
  </si>
  <si>
    <t>郭振宇</t>
  </si>
  <si>
    <t>刘凯倩</t>
  </si>
  <si>
    <t>刘锐</t>
  </si>
  <si>
    <t>骆全斌</t>
  </si>
  <si>
    <t>齐宇鑫</t>
  </si>
  <si>
    <t>课业成绩积分Z</t>
    <phoneticPr fontId="1" type="noConversion"/>
  </si>
  <si>
    <t>拟定奖学金级别</t>
    <phoneticPr fontId="1" type="noConversion"/>
  </si>
  <si>
    <t>一等</t>
    <phoneticPr fontId="1" type="noConversion"/>
  </si>
  <si>
    <t>二等</t>
    <phoneticPr fontId="1" type="noConversion"/>
  </si>
  <si>
    <t>三等</t>
    <phoneticPr fontId="1" type="noConversion"/>
  </si>
  <si>
    <t>三等+华为</t>
    <phoneticPr fontId="1" type="noConversion"/>
  </si>
  <si>
    <t>三等+欣旺达</t>
    <phoneticPr fontId="1" type="noConversion"/>
  </si>
  <si>
    <t>曹宇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</si>
</sst>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4"/>
      <name val="宋体"/>
      <family val="3"/>
      <charset val="134"/>
      <scheme val="minor"/>
    </font>
    <font>
      <sz val="11"/>
      <color theme="9"/>
      <name val="宋体"/>
      <family val="3"/>
      <charset val="134"/>
      <scheme val="minor"/>
    </font>
    <font>
      <sz val="11"/>
      <color theme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C31" sqref="C31"/>
    </sheetView>
  </sheetViews>
  <sheetFormatPr defaultColWidth="9" defaultRowHeight="13.5" x14ac:dyDescent="0.15"/>
  <cols>
    <col min="1" max="1" width="8.875" customWidth="1"/>
    <col min="2" max="2" width="19.25" customWidth="1"/>
    <col min="3" max="3" width="15.125" customWidth="1"/>
    <col min="4" max="4" width="18" customWidth="1"/>
    <col min="6" max="6" width="21.75" customWidth="1"/>
    <col min="7" max="7" width="28.25" customWidth="1"/>
    <col min="8" max="8" width="10.875" style="1" customWidth="1"/>
  </cols>
  <sheetData>
    <row r="1" spans="1:9" ht="27" x14ac:dyDescent="0.15">
      <c r="A1" s="1" t="s">
        <v>0</v>
      </c>
      <c r="B1" s="3" t="s">
        <v>50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0" t="s">
        <v>51</v>
      </c>
    </row>
    <row r="2" spans="1:9" x14ac:dyDescent="0.15">
      <c r="A2" s="11" t="s">
        <v>9</v>
      </c>
      <c r="B2" s="3">
        <v>86.642857142857153</v>
      </c>
      <c r="C2" s="3">
        <v>3</v>
      </c>
      <c r="D2" s="3">
        <f t="shared" ref="D2:D8" si="0">60+((C2-3)/(10.66667-3))*40</f>
        <v>60</v>
      </c>
      <c r="E2" s="3">
        <v>100</v>
      </c>
      <c r="F2" s="3">
        <v>2.6</v>
      </c>
      <c r="G2" s="3">
        <f t="shared" ref="G2:G21" si="1">B2*0.75+E2*0.1+D2*0.07+F2</f>
        <v>81.782142857142858</v>
      </c>
      <c r="H2" s="3" t="s">
        <v>52</v>
      </c>
      <c r="I2" s="5"/>
    </row>
    <row r="3" spans="1:9" x14ac:dyDescent="0.15">
      <c r="A3" s="11" t="s">
        <v>7</v>
      </c>
      <c r="B3" s="3">
        <v>86.928571428571431</v>
      </c>
      <c r="C3" s="3">
        <v>4</v>
      </c>
      <c r="D3" s="3">
        <f t="shared" si="0"/>
        <v>65.217389035917805</v>
      </c>
      <c r="E3" s="3">
        <v>100</v>
      </c>
      <c r="F3" s="3">
        <v>1.2</v>
      </c>
      <c r="G3" s="3">
        <f t="shared" si="1"/>
        <v>80.961645803942815</v>
      </c>
      <c r="H3" s="3" t="s">
        <v>52</v>
      </c>
      <c r="I3" s="5"/>
    </row>
    <row r="4" spans="1:9" x14ac:dyDescent="0.15">
      <c r="A4" s="11" t="s">
        <v>8</v>
      </c>
      <c r="B4" s="3">
        <v>87.333333333333329</v>
      </c>
      <c r="C4" s="3">
        <v>3</v>
      </c>
      <c r="D4" s="3">
        <f t="shared" si="0"/>
        <v>60</v>
      </c>
      <c r="E4" s="3">
        <v>100</v>
      </c>
      <c r="F4" s="3">
        <v>1.25</v>
      </c>
      <c r="G4" s="3">
        <f t="shared" si="1"/>
        <v>80.95</v>
      </c>
      <c r="H4" s="3" t="s">
        <v>52</v>
      </c>
      <c r="I4" s="5"/>
    </row>
    <row r="5" spans="1:9" x14ac:dyDescent="0.15">
      <c r="A5" s="11" t="s">
        <v>18</v>
      </c>
      <c r="B5" s="3">
        <v>83.785714285714292</v>
      </c>
      <c r="C5" s="3">
        <v>8.8333300000000001</v>
      </c>
      <c r="D5" s="3">
        <f t="shared" si="0"/>
        <v>90.43475198489044</v>
      </c>
      <c r="E5" s="3">
        <v>100</v>
      </c>
      <c r="F5" s="3">
        <v>1.5</v>
      </c>
      <c r="G5" s="3">
        <f t="shared" si="1"/>
        <v>80.669718353228049</v>
      </c>
      <c r="H5" s="3" t="s">
        <v>55</v>
      </c>
      <c r="I5" s="5"/>
    </row>
    <row r="6" spans="1:9" s="8" customFormat="1" x14ac:dyDescent="0.15">
      <c r="A6" s="11" t="s">
        <v>10</v>
      </c>
      <c r="B6" s="3">
        <v>86.214285714285708</v>
      </c>
      <c r="C6" s="3">
        <v>4</v>
      </c>
      <c r="D6" s="3">
        <f t="shared" si="0"/>
        <v>65.217389035917805</v>
      </c>
      <c r="E6" s="3">
        <v>100</v>
      </c>
      <c r="F6" s="3">
        <v>1.42</v>
      </c>
      <c r="G6" s="3">
        <f t="shared" si="1"/>
        <v>80.645931518228522</v>
      </c>
      <c r="H6" s="3" t="s">
        <v>52</v>
      </c>
      <c r="I6" s="5"/>
    </row>
    <row r="7" spans="1:9" s="8" customFormat="1" x14ac:dyDescent="0.15">
      <c r="A7" s="11" t="s">
        <v>12</v>
      </c>
      <c r="B7" s="3">
        <v>85.785714285714292</v>
      </c>
      <c r="C7" s="3">
        <v>5</v>
      </c>
      <c r="D7" s="3">
        <f t="shared" si="0"/>
        <v>70.434778071835623</v>
      </c>
      <c r="E7" s="3">
        <v>100</v>
      </c>
      <c r="F7" s="3">
        <v>1.34</v>
      </c>
      <c r="G7" s="3">
        <f t="shared" si="1"/>
        <v>80.609720179314223</v>
      </c>
      <c r="H7" s="3" t="s">
        <v>53</v>
      </c>
      <c r="I7" s="5"/>
    </row>
    <row r="8" spans="1:9" s="8" customFormat="1" x14ac:dyDescent="0.15">
      <c r="A8" s="11" t="s">
        <v>11</v>
      </c>
      <c r="B8" s="3">
        <v>85.928571428571431</v>
      </c>
      <c r="C8" s="3">
        <v>3</v>
      </c>
      <c r="D8" s="3">
        <f t="shared" si="0"/>
        <v>60</v>
      </c>
      <c r="E8" s="3">
        <v>100</v>
      </c>
      <c r="F8" s="3">
        <v>1.87</v>
      </c>
      <c r="G8" s="3">
        <f t="shared" si="1"/>
        <v>80.516428571428577</v>
      </c>
      <c r="H8" s="3" t="s">
        <v>53</v>
      </c>
      <c r="I8" s="5"/>
    </row>
    <row r="9" spans="1:9" s="8" customFormat="1" x14ac:dyDescent="0.15">
      <c r="A9" s="11" t="s">
        <v>17</v>
      </c>
      <c r="B9" s="3">
        <v>85</v>
      </c>
      <c r="C9" s="3">
        <v>3</v>
      </c>
      <c r="D9" s="3">
        <f>60+((C9-3)/(10.666667-3))*40</f>
        <v>60</v>
      </c>
      <c r="E9" s="3">
        <v>100</v>
      </c>
      <c r="F9" s="3">
        <v>2.2999999999999998</v>
      </c>
      <c r="G9" s="3">
        <f t="shared" si="1"/>
        <v>80.25</v>
      </c>
      <c r="H9" s="3" t="s">
        <v>53</v>
      </c>
      <c r="I9" s="5"/>
    </row>
    <row r="10" spans="1:9" s="8" customFormat="1" x14ac:dyDescent="0.15">
      <c r="A10" s="11" t="s">
        <v>15</v>
      </c>
      <c r="B10" s="3">
        <v>85.416666666666671</v>
      </c>
      <c r="C10" s="3">
        <v>3</v>
      </c>
      <c r="D10" s="3">
        <f t="shared" ref="D10:D21" si="2">60+((C10-3)/(10.66667-3))*40</f>
        <v>60</v>
      </c>
      <c r="E10" s="3">
        <v>100</v>
      </c>
      <c r="F10" s="3">
        <v>1.75</v>
      </c>
      <c r="G10" s="3">
        <f t="shared" si="1"/>
        <v>80.012500000000003</v>
      </c>
      <c r="H10" s="3" t="s">
        <v>53</v>
      </c>
      <c r="I10" s="5"/>
    </row>
    <row r="11" spans="1:9" s="8" customFormat="1" x14ac:dyDescent="0.15">
      <c r="A11" s="11" t="s">
        <v>13</v>
      </c>
      <c r="B11" s="3">
        <v>85.642857142857153</v>
      </c>
      <c r="C11" s="3">
        <v>3</v>
      </c>
      <c r="D11" s="3">
        <f t="shared" si="2"/>
        <v>60</v>
      </c>
      <c r="E11" s="3">
        <v>100</v>
      </c>
      <c r="F11" s="3">
        <v>1.3</v>
      </c>
      <c r="G11" s="3">
        <f t="shared" si="1"/>
        <v>79.732142857142861</v>
      </c>
      <c r="H11" s="3" t="s">
        <v>53</v>
      </c>
      <c r="I11" s="5"/>
    </row>
    <row r="12" spans="1:9" x14ac:dyDescent="0.15">
      <c r="A12" s="11" t="s">
        <v>57</v>
      </c>
      <c r="B12" s="3">
        <v>85</v>
      </c>
      <c r="C12" s="3">
        <v>3</v>
      </c>
      <c r="D12" s="3">
        <f t="shared" si="2"/>
        <v>60</v>
      </c>
      <c r="E12" s="3">
        <v>100</v>
      </c>
      <c r="F12" s="3">
        <v>1.45</v>
      </c>
      <c r="G12" s="3">
        <f t="shared" si="1"/>
        <v>79.400000000000006</v>
      </c>
      <c r="H12" s="3" t="s">
        <v>53</v>
      </c>
      <c r="I12" s="5"/>
    </row>
    <row r="13" spans="1:9" x14ac:dyDescent="0.15">
      <c r="A13" s="11" t="s">
        <v>14</v>
      </c>
      <c r="B13" s="3">
        <v>85.5</v>
      </c>
      <c r="C13" s="3">
        <v>3</v>
      </c>
      <c r="D13" s="3">
        <f t="shared" si="2"/>
        <v>60</v>
      </c>
      <c r="E13" s="3">
        <v>100</v>
      </c>
      <c r="F13" s="3">
        <v>0.85</v>
      </c>
      <c r="G13" s="3">
        <f t="shared" si="1"/>
        <v>79.174999999999997</v>
      </c>
      <c r="H13" s="3" t="s">
        <v>54</v>
      </c>
      <c r="I13" s="5"/>
    </row>
    <row r="14" spans="1:9" x14ac:dyDescent="0.15">
      <c r="A14" s="11" t="s">
        <v>16</v>
      </c>
      <c r="B14" s="3">
        <v>85.214285714285708</v>
      </c>
      <c r="C14" s="3">
        <v>3</v>
      </c>
      <c r="D14" s="3">
        <f t="shared" si="2"/>
        <v>60</v>
      </c>
      <c r="E14" s="3">
        <v>100</v>
      </c>
      <c r="F14" s="3">
        <v>0.87</v>
      </c>
      <c r="G14" s="3">
        <f t="shared" si="1"/>
        <v>78.980714285714285</v>
      </c>
      <c r="H14" s="3" t="s">
        <v>54</v>
      </c>
      <c r="I14" s="5"/>
    </row>
    <row r="15" spans="1:9" x14ac:dyDescent="0.15">
      <c r="A15" s="11" t="s">
        <v>21</v>
      </c>
      <c r="B15" s="3">
        <v>82.071428571428569</v>
      </c>
      <c r="C15" s="3">
        <v>3</v>
      </c>
      <c r="D15" s="3">
        <f t="shared" si="2"/>
        <v>60</v>
      </c>
      <c r="E15" s="3">
        <v>100</v>
      </c>
      <c r="F15" s="3">
        <v>2.37</v>
      </c>
      <c r="G15" s="3">
        <f t="shared" si="1"/>
        <v>78.123571428571438</v>
      </c>
      <c r="H15" s="3" t="s">
        <v>54</v>
      </c>
      <c r="I15" s="5"/>
    </row>
    <row r="16" spans="1:9" x14ac:dyDescent="0.15">
      <c r="A16" s="11" t="s">
        <v>19</v>
      </c>
      <c r="B16" s="3">
        <v>83.571428571428569</v>
      </c>
      <c r="C16" s="3">
        <v>3</v>
      </c>
      <c r="D16" s="3">
        <f t="shared" si="2"/>
        <v>60</v>
      </c>
      <c r="E16" s="3">
        <v>100</v>
      </c>
      <c r="F16" s="3">
        <v>0.92</v>
      </c>
      <c r="G16" s="3">
        <f t="shared" si="1"/>
        <v>77.798571428571435</v>
      </c>
      <c r="H16" s="3" t="s">
        <v>54</v>
      </c>
      <c r="I16" s="5"/>
    </row>
    <row r="17" spans="1:9" x14ac:dyDescent="0.15">
      <c r="A17" s="11" t="s">
        <v>20</v>
      </c>
      <c r="B17" s="3">
        <v>82.428571428571431</v>
      </c>
      <c r="C17" s="3">
        <v>3</v>
      </c>
      <c r="D17" s="3">
        <f t="shared" si="2"/>
        <v>60</v>
      </c>
      <c r="E17" s="3">
        <v>100</v>
      </c>
      <c r="F17" s="3">
        <v>1.44</v>
      </c>
      <c r="G17" s="3">
        <f t="shared" si="1"/>
        <v>77.46142857142857</v>
      </c>
      <c r="H17" s="3" t="s">
        <v>54</v>
      </c>
      <c r="I17" s="5"/>
    </row>
    <row r="18" spans="1:9" x14ac:dyDescent="0.15">
      <c r="A18" s="11" t="s">
        <v>22</v>
      </c>
      <c r="B18" s="3">
        <v>80.928571428571431</v>
      </c>
      <c r="C18" s="3">
        <v>3</v>
      </c>
      <c r="D18" s="3">
        <f t="shared" si="2"/>
        <v>60</v>
      </c>
      <c r="E18" s="3">
        <v>100</v>
      </c>
      <c r="F18" s="3">
        <v>1.25</v>
      </c>
      <c r="G18" s="3">
        <f t="shared" si="1"/>
        <v>76.146428571428572</v>
      </c>
      <c r="H18" s="3" t="s">
        <v>54</v>
      </c>
      <c r="I18" s="5"/>
    </row>
    <row r="19" spans="1:9" x14ac:dyDescent="0.15">
      <c r="A19" s="11" t="s">
        <v>24</v>
      </c>
      <c r="B19" s="3">
        <v>80.142857142857139</v>
      </c>
      <c r="C19" s="3">
        <v>3</v>
      </c>
      <c r="D19" s="3">
        <f t="shared" si="2"/>
        <v>60</v>
      </c>
      <c r="E19" s="3">
        <v>100</v>
      </c>
      <c r="F19" s="3">
        <v>1.49</v>
      </c>
      <c r="G19" s="3">
        <f t="shared" si="1"/>
        <v>75.797142857142859</v>
      </c>
      <c r="H19" s="3" t="s">
        <v>54</v>
      </c>
      <c r="I19" s="5"/>
    </row>
    <row r="20" spans="1:9" x14ac:dyDescent="0.15">
      <c r="A20" s="11" t="s">
        <v>23</v>
      </c>
      <c r="B20" s="3">
        <v>80.214285714285708</v>
      </c>
      <c r="C20" s="3">
        <v>3</v>
      </c>
      <c r="D20" s="3">
        <f t="shared" si="2"/>
        <v>60</v>
      </c>
      <c r="E20" s="3">
        <v>100</v>
      </c>
      <c r="F20" s="3">
        <v>0.9</v>
      </c>
      <c r="G20" s="3">
        <f t="shared" si="1"/>
        <v>75.260714285714286</v>
      </c>
      <c r="H20" s="3" t="s">
        <v>54</v>
      </c>
      <c r="I20" s="5"/>
    </row>
    <row r="21" spans="1:9" x14ac:dyDescent="0.15">
      <c r="A21" s="11" t="s">
        <v>25</v>
      </c>
      <c r="B21" s="3">
        <v>78.714285714285708</v>
      </c>
      <c r="C21" s="3">
        <v>3</v>
      </c>
      <c r="D21" s="3">
        <f t="shared" si="2"/>
        <v>60</v>
      </c>
      <c r="E21" s="3">
        <v>100</v>
      </c>
      <c r="F21" s="3">
        <v>0.62</v>
      </c>
      <c r="G21" s="3">
        <f t="shared" si="1"/>
        <v>73.855714285714285</v>
      </c>
      <c r="H21" s="3" t="s">
        <v>54</v>
      </c>
      <c r="I21" s="5"/>
    </row>
    <row r="22" spans="1:9" x14ac:dyDescent="0.15">
      <c r="A22" s="5"/>
      <c r="B22" s="5"/>
      <c r="C22" s="5"/>
      <c r="D22" s="6"/>
      <c r="E22" s="5"/>
      <c r="F22" s="5"/>
      <c r="G22" s="6"/>
      <c r="H22" s="3"/>
      <c r="I22" s="5"/>
    </row>
  </sheetData>
  <sortState ref="A2:G21">
    <sortCondition descending="1" ref="G2:G21"/>
  </sortState>
  <phoneticPr fontId="1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"/>
  <sheetViews>
    <sheetView workbookViewId="0">
      <selection activeCell="H2" sqref="H2:H3"/>
    </sheetView>
  </sheetViews>
  <sheetFormatPr defaultColWidth="9" defaultRowHeight="13.5" x14ac:dyDescent="0.15"/>
  <cols>
    <col min="2" max="2" width="17.875" customWidth="1"/>
    <col min="3" max="3" width="15.625" customWidth="1"/>
    <col min="4" max="4" width="10.125" customWidth="1"/>
    <col min="5" max="5" width="12.625" customWidth="1"/>
    <col min="6" max="6" width="22.375" customWidth="1"/>
    <col min="7" max="7" width="9.625" customWidth="1"/>
    <col min="8" max="8" width="20.25" style="1" customWidth="1"/>
    <col min="9" max="9" width="13.125" customWidth="1"/>
    <col min="10" max="10" width="10.75" customWidth="1"/>
  </cols>
  <sheetData>
    <row r="1" spans="1:10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51</v>
      </c>
      <c r="I1" s="3"/>
      <c r="J1" s="3"/>
    </row>
    <row r="2" spans="1:10" s="5" customFormat="1" x14ac:dyDescent="0.15">
      <c r="A2" s="3" t="s">
        <v>43</v>
      </c>
      <c r="B2" s="3">
        <v>90.558823529411768</v>
      </c>
      <c r="C2" s="3">
        <v>4.75</v>
      </c>
      <c r="D2" s="3">
        <f>60+((C2-3)/(10.66667-3))*40</f>
        <v>69.130430812856162</v>
      </c>
      <c r="E2" s="3">
        <v>100</v>
      </c>
      <c r="F2" s="3">
        <v>0.8</v>
      </c>
      <c r="G2" s="3">
        <f>B2*0.75+E2*0.1+D2*0.07+F2</f>
        <v>83.55824780395875</v>
      </c>
      <c r="H2" s="3" t="s">
        <v>52</v>
      </c>
      <c r="I2" s="3"/>
      <c r="J2" s="3"/>
    </row>
    <row r="3" spans="1:10" s="5" customFormat="1" x14ac:dyDescent="0.15">
      <c r="A3" s="3" t="s">
        <v>44</v>
      </c>
      <c r="B3" s="3">
        <v>90</v>
      </c>
      <c r="C3" s="3">
        <v>3</v>
      </c>
      <c r="D3" s="3">
        <f t="shared" ref="D3:D5" si="0">60+((C3-3)/(10.66667-3))*40</f>
        <v>60</v>
      </c>
      <c r="E3" s="3">
        <v>100</v>
      </c>
      <c r="F3" s="3">
        <v>0.95</v>
      </c>
      <c r="G3" s="3">
        <f t="shared" ref="G3:G5" si="1">B3*0.75+E3*0.1+D3*0.07+F3</f>
        <v>82.65</v>
      </c>
      <c r="H3" s="3" t="s">
        <v>53</v>
      </c>
      <c r="I3" s="3"/>
      <c r="J3" s="3"/>
    </row>
    <row r="4" spans="1:10" s="5" customFormat="1" x14ac:dyDescent="0.15">
      <c r="A4" s="3" t="s">
        <v>45</v>
      </c>
      <c r="B4" s="3">
        <v>89</v>
      </c>
      <c r="C4" s="3">
        <v>3.75</v>
      </c>
      <c r="D4" s="3">
        <f t="shared" si="0"/>
        <v>63.913041776938357</v>
      </c>
      <c r="E4" s="3">
        <v>100</v>
      </c>
      <c r="F4" s="3">
        <v>0.8</v>
      </c>
      <c r="G4" s="3">
        <f t="shared" si="1"/>
        <v>82.023912924385684</v>
      </c>
      <c r="H4" s="3" t="s">
        <v>54</v>
      </c>
      <c r="I4" s="3"/>
      <c r="J4" s="3"/>
    </row>
    <row r="5" spans="1:10" s="5" customFormat="1" x14ac:dyDescent="0.15">
      <c r="A5" s="3" t="s">
        <v>46</v>
      </c>
      <c r="B5" s="3">
        <v>84.705882352941174</v>
      </c>
      <c r="C5" s="3">
        <v>3</v>
      </c>
      <c r="D5" s="3">
        <f t="shared" si="0"/>
        <v>60</v>
      </c>
      <c r="E5" s="3">
        <v>100</v>
      </c>
      <c r="F5" s="3">
        <v>0.9</v>
      </c>
      <c r="G5" s="3">
        <f t="shared" si="1"/>
        <v>78.629411764705893</v>
      </c>
      <c r="H5" s="3" t="s">
        <v>54</v>
      </c>
      <c r="I5" s="3"/>
      <c r="J5" s="3"/>
    </row>
  </sheetData>
  <sortState ref="A2:G5">
    <sortCondition descending="1" ref="G2:G5"/>
  </sortState>
  <phoneticPr fontId="1" type="noConversion"/>
  <pageMargins left="0.69930555555555596" right="0.69930555555555596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workbookViewId="0">
      <selection activeCell="D19" sqref="D19"/>
    </sheetView>
  </sheetViews>
  <sheetFormatPr defaultColWidth="9" defaultRowHeight="13.5" x14ac:dyDescent="0.15"/>
  <cols>
    <col min="2" max="2" width="13.875" customWidth="1"/>
    <col min="3" max="4" width="16.125" customWidth="1"/>
    <col min="6" max="6" width="22.375" customWidth="1"/>
    <col min="7" max="7" width="11.5"/>
    <col min="8" max="8" width="14.625" style="1" customWidth="1"/>
  </cols>
  <sheetData>
    <row r="1" spans="1:8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51</v>
      </c>
    </row>
    <row r="2" spans="1:8" s="7" customFormat="1" x14ac:dyDescent="0.15">
      <c r="A2" s="3" t="s">
        <v>47</v>
      </c>
      <c r="B2" s="3">
        <v>84.6</v>
      </c>
      <c r="C2" s="3">
        <v>3</v>
      </c>
      <c r="D2" s="3">
        <f>60+((C2-3)/(10.66667-3))*40</f>
        <v>60</v>
      </c>
      <c r="E2" s="3">
        <v>100</v>
      </c>
      <c r="F2" s="3">
        <v>2.37</v>
      </c>
      <c r="G2" s="3">
        <f>B2*0.75+E2*0.1+D2*0.07+F2</f>
        <v>80.02</v>
      </c>
      <c r="H2" s="3" t="s">
        <v>52</v>
      </c>
    </row>
    <row r="3" spans="1:8" s="8" customFormat="1" x14ac:dyDescent="0.15">
      <c r="A3" s="3" t="s">
        <v>48</v>
      </c>
      <c r="B3" s="3">
        <v>81.8</v>
      </c>
      <c r="C3" s="3">
        <v>3</v>
      </c>
      <c r="D3" s="3">
        <f t="shared" ref="D3:D4" si="0">60+((C3-3)/(10.66667-3))*40</f>
        <v>60</v>
      </c>
      <c r="E3" s="3">
        <v>100</v>
      </c>
      <c r="F3" s="3">
        <v>1.52</v>
      </c>
      <c r="G3" s="3">
        <f t="shared" ref="G3:G4" si="1">B3*0.75+E3*0.1+D3*0.07+F3</f>
        <v>77.069999999999993</v>
      </c>
      <c r="H3" s="3" t="s">
        <v>53</v>
      </c>
    </row>
    <row r="4" spans="1:8" x14ac:dyDescent="0.15">
      <c r="A4" s="3" t="s">
        <v>49</v>
      </c>
      <c r="B4" s="3">
        <v>76.92307692307692</v>
      </c>
      <c r="C4" s="3">
        <v>3</v>
      </c>
      <c r="D4" s="3">
        <f t="shared" si="0"/>
        <v>60</v>
      </c>
      <c r="E4" s="3">
        <v>100</v>
      </c>
      <c r="F4" s="3">
        <v>1.17</v>
      </c>
      <c r="G4" s="3">
        <f t="shared" si="1"/>
        <v>73.062307692307698</v>
      </c>
      <c r="H4" s="3" t="s">
        <v>54</v>
      </c>
    </row>
  </sheetData>
  <sortState ref="A2:G4">
    <sortCondition descending="1" ref="G2"/>
  </sortState>
  <phoneticPr fontId="1" type="noConversion"/>
  <pageMargins left="0.69930555555555596" right="0.69930555555555596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workbookViewId="0">
      <selection activeCell="C29" sqref="C29"/>
    </sheetView>
  </sheetViews>
  <sheetFormatPr defaultColWidth="9" defaultRowHeight="13.5" x14ac:dyDescent="0.15"/>
  <cols>
    <col min="1" max="1" width="14.75" customWidth="1"/>
    <col min="2" max="2" width="15" customWidth="1"/>
    <col min="3" max="3" width="17.25" customWidth="1"/>
    <col min="4" max="4" width="14.5" customWidth="1"/>
    <col min="6" max="6" width="22.625" customWidth="1"/>
    <col min="8" max="8" width="10.125" customWidth="1"/>
  </cols>
  <sheetData>
    <row r="1" spans="1:8" ht="27" x14ac:dyDescent="0.1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51</v>
      </c>
    </row>
    <row r="2" spans="1:8" s="9" customFormat="1" x14ac:dyDescent="0.15">
      <c r="A2" s="15" t="s">
        <v>33</v>
      </c>
      <c r="B2" s="13">
        <v>87.307692307692307</v>
      </c>
      <c r="C2" s="13">
        <v>10.66667</v>
      </c>
      <c r="D2" s="13">
        <f>60+((C2-3)/(10.66667-3))*40</f>
        <v>100</v>
      </c>
      <c r="E2" s="13">
        <v>100</v>
      </c>
      <c r="F2" s="13">
        <v>1.4</v>
      </c>
      <c r="G2" s="13">
        <f>B2*0.75+E2*0.1+D2*0.07+F2</f>
        <v>83.880769230769232</v>
      </c>
      <c r="H2" s="13" t="s">
        <v>56</v>
      </c>
    </row>
    <row r="3" spans="1:8" s="9" customFormat="1" x14ac:dyDescent="0.15">
      <c r="A3" s="15" t="s">
        <v>32</v>
      </c>
      <c r="B3" s="13">
        <v>87.733333333333334</v>
      </c>
      <c r="C3" s="13">
        <v>3</v>
      </c>
      <c r="D3" s="13">
        <f t="shared" ref="D3:D12" si="0">60+((C3-3)/(10.66667-3))*40</f>
        <v>60</v>
      </c>
      <c r="E3" s="13">
        <v>100</v>
      </c>
      <c r="F3" s="13">
        <v>1.02</v>
      </c>
      <c r="G3" s="13">
        <f t="shared" ref="G3:G11" si="1">B3*0.75+E3*0.1+D3*0.07+F3</f>
        <v>81.02</v>
      </c>
      <c r="H3" s="13" t="s">
        <v>52</v>
      </c>
    </row>
    <row r="4" spans="1:8" s="8" customFormat="1" x14ac:dyDescent="0.15">
      <c r="A4" s="15" t="s">
        <v>37</v>
      </c>
      <c r="B4" s="13">
        <v>82.666666666666671</v>
      </c>
      <c r="C4" s="13">
        <v>3</v>
      </c>
      <c r="D4" s="13">
        <f t="shared" si="0"/>
        <v>60</v>
      </c>
      <c r="E4" s="13">
        <v>100</v>
      </c>
      <c r="F4" s="13">
        <v>2.4500000000000002</v>
      </c>
      <c r="G4" s="13">
        <f t="shared" si="1"/>
        <v>78.650000000000006</v>
      </c>
      <c r="H4" s="13" t="s">
        <v>52</v>
      </c>
    </row>
    <row r="5" spans="1:8" s="8" customFormat="1" x14ac:dyDescent="0.15">
      <c r="A5" s="15" t="s">
        <v>36</v>
      </c>
      <c r="B5" s="13">
        <v>82.266666666666666</v>
      </c>
      <c r="C5" s="13">
        <v>3</v>
      </c>
      <c r="D5" s="13">
        <f t="shared" si="0"/>
        <v>60</v>
      </c>
      <c r="E5" s="13">
        <v>100</v>
      </c>
      <c r="F5" s="13">
        <v>1.49</v>
      </c>
      <c r="G5" s="13">
        <f t="shared" si="1"/>
        <v>77.39</v>
      </c>
      <c r="H5" s="13" t="s">
        <v>53</v>
      </c>
    </row>
    <row r="6" spans="1:8" s="8" customFormat="1" x14ac:dyDescent="0.15">
      <c r="A6" s="15" t="s">
        <v>34</v>
      </c>
      <c r="B6" s="13">
        <v>82.733333333333334</v>
      </c>
      <c r="C6" s="13">
        <v>3</v>
      </c>
      <c r="D6" s="13">
        <f t="shared" si="0"/>
        <v>60</v>
      </c>
      <c r="E6" s="13">
        <v>100</v>
      </c>
      <c r="F6" s="13">
        <v>1</v>
      </c>
      <c r="G6" s="13">
        <f t="shared" si="1"/>
        <v>77.25</v>
      </c>
      <c r="H6" s="13" t="s">
        <v>53</v>
      </c>
    </row>
    <row r="7" spans="1:8" x14ac:dyDescent="0.15">
      <c r="A7" s="15" t="s">
        <v>35</v>
      </c>
      <c r="B7" s="13">
        <v>81.666666666666671</v>
      </c>
      <c r="C7" s="13">
        <v>3</v>
      </c>
      <c r="D7" s="13">
        <f t="shared" si="0"/>
        <v>60</v>
      </c>
      <c r="E7" s="13">
        <v>100</v>
      </c>
      <c r="F7" s="13">
        <v>1.27</v>
      </c>
      <c r="G7" s="13">
        <f t="shared" si="1"/>
        <v>76.72</v>
      </c>
      <c r="H7" s="13" t="s">
        <v>53</v>
      </c>
    </row>
    <row r="8" spans="1:8" x14ac:dyDescent="0.15">
      <c r="A8" s="15" t="s">
        <v>39</v>
      </c>
      <c r="B8" s="13">
        <v>80.333333333333329</v>
      </c>
      <c r="C8" s="13">
        <v>3</v>
      </c>
      <c r="D8" s="13">
        <f t="shared" si="0"/>
        <v>60</v>
      </c>
      <c r="E8" s="13">
        <v>100</v>
      </c>
      <c r="F8" s="13">
        <v>1.7</v>
      </c>
      <c r="G8" s="13">
        <f t="shared" si="1"/>
        <v>76.150000000000006</v>
      </c>
      <c r="H8" s="13" t="s">
        <v>54</v>
      </c>
    </row>
    <row r="9" spans="1:8" x14ac:dyDescent="0.15">
      <c r="A9" s="15" t="s">
        <v>38</v>
      </c>
      <c r="B9" s="13">
        <v>80.066666666666663</v>
      </c>
      <c r="C9" s="13">
        <v>3</v>
      </c>
      <c r="D9" s="13">
        <f t="shared" si="0"/>
        <v>60</v>
      </c>
      <c r="E9" s="13">
        <v>100</v>
      </c>
      <c r="F9" s="13">
        <v>1.35</v>
      </c>
      <c r="G9" s="13">
        <f t="shared" si="1"/>
        <v>75.599999999999994</v>
      </c>
      <c r="H9" s="13" t="s">
        <v>54</v>
      </c>
    </row>
    <row r="10" spans="1:8" x14ac:dyDescent="0.15">
      <c r="A10" s="15" t="s">
        <v>40</v>
      </c>
      <c r="B10" s="13">
        <v>79.2</v>
      </c>
      <c r="C10" s="13">
        <v>3</v>
      </c>
      <c r="D10" s="13">
        <f t="shared" si="0"/>
        <v>60</v>
      </c>
      <c r="E10" s="13">
        <v>100</v>
      </c>
      <c r="F10" s="13">
        <v>0.95</v>
      </c>
      <c r="G10" s="13">
        <f t="shared" si="1"/>
        <v>74.550000000000011</v>
      </c>
      <c r="H10" s="13" t="s">
        <v>54</v>
      </c>
    </row>
    <row r="11" spans="1:8" x14ac:dyDescent="0.15">
      <c r="A11" s="15" t="s">
        <v>41</v>
      </c>
      <c r="B11" s="13">
        <v>75.333333333333329</v>
      </c>
      <c r="C11" s="13">
        <v>4</v>
      </c>
      <c r="D11" s="13">
        <f t="shared" si="0"/>
        <v>65.217389035917805</v>
      </c>
      <c r="E11" s="13">
        <v>100</v>
      </c>
      <c r="F11" s="13">
        <v>1</v>
      </c>
      <c r="G11" s="13">
        <f t="shared" si="1"/>
        <v>72.065217232514243</v>
      </c>
      <c r="H11" s="13" t="s">
        <v>54</v>
      </c>
    </row>
    <row r="12" spans="1:8" x14ac:dyDescent="0.15">
      <c r="A12" s="15" t="s">
        <v>42</v>
      </c>
      <c r="B12" s="13">
        <v>72.266666666666666</v>
      </c>
      <c r="C12" s="13">
        <v>3</v>
      </c>
      <c r="D12" s="13">
        <f t="shared" si="0"/>
        <v>60</v>
      </c>
      <c r="E12" s="13">
        <v>100</v>
      </c>
      <c r="F12" s="13">
        <v>0.95</v>
      </c>
      <c r="G12" s="13">
        <f>B12*0.75+E12*0.1+D12*0.07+F12</f>
        <v>69.350000000000009</v>
      </c>
      <c r="H12" s="13" t="s">
        <v>54</v>
      </c>
    </row>
    <row r="14" spans="1:8" x14ac:dyDescent="0.15">
      <c r="A14" s="5"/>
    </row>
  </sheetData>
  <sortState ref="A2:G12">
    <sortCondition descending="1" ref="G2:G12"/>
  </sortState>
  <phoneticPr fontId="1" type="noConversion"/>
  <pageMargins left="0.69930555555555596" right="0.6993055555555559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"/>
  <sheetViews>
    <sheetView workbookViewId="0">
      <selection activeCell="D26" sqref="D26"/>
    </sheetView>
  </sheetViews>
  <sheetFormatPr defaultColWidth="9" defaultRowHeight="13.5" x14ac:dyDescent="0.15"/>
  <cols>
    <col min="1" max="1" width="9" style="1"/>
    <col min="2" max="2" width="18.375" style="1" customWidth="1"/>
    <col min="3" max="4" width="16.125" style="1" customWidth="1"/>
    <col min="5" max="5" width="9" style="1"/>
    <col min="6" max="6" width="22.375" style="1" customWidth="1"/>
    <col min="7" max="7" width="9" style="1"/>
    <col min="8" max="8" width="11.5" style="1" customWidth="1"/>
  </cols>
  <sheetData>
    <row r="1" spans="1:10" ht="27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2" t="s">
        <v>51</v>
      </c>
    </row>
    <row r="2" spans="1:10" s="9" customFormat="1" x14ac:dyDescent="0.15">
      <c r="A2" s="13" t="s">
        <v>26</v>
      </c>
      <c r="B2" s="13">
        <v>80.533333333333331</v>
      </c>
      <c r="C2" s="13">
        <v>10.66667</v>
      </c>
      <c r="D2" s="13">
        <f t="shared" ref="D2:D7" si="0">60+((C2-3)/(10.66667-3))*40</f>
        <v>100</v>
      </c>
      <c r="E2" s="13">
        <v>100</v>
      </c>
      <c r="F2" s="13">
        <v>1.3</v>
      </c>
      <c r="G2" s="13">
        <f>B2*0.75+E2*0.1+D2*0.07+F2</f>
        <v>78.7</v>
      </c>
      <c r="H2" s="13" t="s">
        <v>52</v>
      </c>
    </row>
    <row r="3" spans="1:10" s="8" customFormat="1" x14ac:dyDescent="0.15">
      <c r="A3" s="13" t="s">
        <v>27</v>
      </c>
      <c r="B3" s="13">
        <v>80.733333333333334</v>
      </c>
      <c r="C3" s="13">
        <v>3</v>
      </c>
      <c r="D3" s="13">
        <f t="shared" si="0"/>
        <v>60</v>
      </c>
      <c r="E3" s="13">
        <v>100</v>
      </c>
      <c r="F3" s="13">
        <v>2.65</v>
      </c>
      <c r="G3" s="13">
        <f t="shared" ref="G3:G7" si="1">B3*0.75+E3*0.1+D3*0.07+F3</f>
        <v>77.400000000000006</v>
      </c>
      <c r="H3" s="13" t="s">
        <v>53</v>
      </c>
    </row>
    <row r="4" spans="1:10" s="8" customFormat="1" x14ac:dyDescent="0.15">
      <c r="A4" s="13" t="s">
        <v>29</v>
      </c>
      <c r="B4" s="13">
        <v>83.2</v>
      </c>
      <c r="C4" s="13">
        <v>3</v>
      </c>
      <c r="D4" s="13">
        <f t="shared" si="0"/>
        <v>60</v>
      </c>
      <c r="E4" s="13">
        <v>100</v>
      </c>
      <c r="F4" s="13">
        <v>0.8</v>
      </c>
      <c r="G4" s="13">
        <f t="shared" si="1"/>
        <v>77.400000000000006</v>
      </c>
      <c r="H4" s="13" t="s">
        <v>53</v>
      </c>
    </row>
    <row r="5" spans="1:10" x14ac:dyDescent="0.15">
      <c r="A5" s="13" t="s">
        <v>28</v>
      </c>
      <c r="B5" s="13">
        <v>81.533333333333331</v>
      </c>
      <c r="C5" s="13">
        <v>3</v>
      </c>
      <c r="D5" s="13">
        <f t="shared" si="0"/>
        <v>60</v>
      </c>
      <c r="E5" s="13">
        <v>100</v>
      </c>
      <c r="F5" s="13">
        <v>1.45</v>
      </c>
      <c r="G5" s="13">
        <f t="shared" si="1"/>
        <v>76.800000000000011</v>
      </c>
      <c r="H5" s="13" t="s">
        <v>54</v>
      </c>
      <c r="J5" s="4"/>
    </row>
    <row r="6" spans="1:10" x14ac:dyDescent="0.15">
      <c r="A6" s="13" t="s">
        <v>30</v>
      </c>
      <c r="B6" s="13">
        <v>78.07692307692308</v>
      </c>
      <c r="C6" s="13">
        <v>3</v>
      </c>
      <c r="D6" s="13">
        <f t="shared" si="0"/>
        <v>60</v>
      </c>
      <c r="E6" s="13">
        <v>100</v>
      </c>
      <c r="F6" s="13">
        <v>2.12</v>
      </c>
      <c r="G6" s="13">
        <f t="shared" si="1"/>
        <v>74.877692307692314</v>
      </c>
      <c r="H6" s="13" t="s">
        <v>54</v>
      </c>
      <c r="J6" s="4"/>
    </row>
    <row r="7" spans="1:10" x14ac:dyDescent="0.15">
      <c r="A7" s="13" t="s">
        <v>31</v>
      </c>
      <c r="B7" s="13">
        <v>80.599999999999994</v>
      </c>
      <c r="C7" s="13">
        <v>3</v>
      </c>
      <c r="D7" s="13">
        <f t="shared" si="0"/>
        <v>60</v>
      </c>
      <c r="E7" s="13">
        <v>100</v>
      </c>
      <c r="F7" s="13">
        <v>0</v>
      </c>
      <c r="G7" s="13">
        <f t="shared" si="1"/>
        <v>74.649999999999991</v>
      </c>
      <c r="H7" s="13" t="s">
        <v>54</v>
      </c>
      <c r="J7" s="4"/>
    </row>
  </sheetData>
  <sortState ref="A2:G7">
    <sortCondition descending="1" ref="G2:G7"/>
  </sortState>
  <phoneticPr fontId="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光学</vt:lpstr>
      <vt:lpstr>声学</vt:lpstr>
      <vt:lpstr>物理电子学</vt:lpstr>
      <vt:lpstr>凝聚态</vt:lpstr>
      <vt:lpstr>理论物理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2019-10-18T03:36:03Z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