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585" windowWidth="14805" windowHeight="7530" firstSheet="1" activeTab="1"/>
  </bookViews>
  <sheets>
    <sheet name="课表草稿" sheetId="11" state="hidden" r:id="rId1"/>
    <sheet name="21班级课表自" sheetId="15" r:id="rId2"/>
    <sheet name="21智能查课" sheetId="10" r:id="rId3"/>
    <sheet name="Sheet1" sheetId="18" state="hidden" r:id="rId4"/>
  </sheets>
  <definedNames>
    <definedName name="_xlnm._FilterDatabase" localSheetId="0" hidden="1">课表草稿!$A$3:$I$59</definedName>
    <definedName name="_Hlk120434049" localSheetId="1">'21班级课表自'!$A$19</definedName>
    <definedName name="OLE_LINK5" localSheetId="1">'21班级课表自'!$C$19</definedName>
    <definedName name="_xlnm.Print_Area" localSheetId="1">'21班级课表自'!$A$1:$G$88</definedName>
  </definedNames>
  <calcPr calcId="145621"/>
</workbook>
</file>

<file path=xl/calcChain.xml><?xml version="1.0" encoding="utf-8"?>
<calcChain xmlns="http://schemas.openxmlformats.org/spreadsheetml/2006/main">
  <c r="A1" i="10" l="1"/>
  <c r="G81" i="15"/>
  <c r="G73" i="15"/>
  <c r="G2" i="10"/>
  <c r="J2" i="10"/>
  <c r="J4" i="10"/>
  <c r="K4" i="10"/>
  <c r="L4" i="10"/>
  <c r="M4" i="10"/>
  <c r="N4" i="10"/>
  <c r="J5" i="10"/>
  <c r="K5" i="10"/>
  <c r="L5" i="10"/>
  <c r="M5" i="10"/>
  <c r="N5" i="10"/>
  <c r="J6" i="10"/>
  <c r="K6" i="10"/>
  <c r="L6" i="10"/>
  <c r="M6" i="10"/>
  <c r="N6" i="10"/>
  <c r="J7" i="10"/>
  <c r="K7" i="10"/>
  <c r="L7" i="10"/>
  <c r="J8" i="10"/>
  <c r="K8" i="10"/>
  <c r="L8" i="10"/>
  <c r="M8" i="10"/>
  <c r="N8" i="10"/>
  <c r="B9" i="10"/>
  <c r="H9" i="10"/>
  <c r="H10" i="10"/>
  <c r="A1" i="15"/>
  <c r="A9" i="15" s="1"/>
  <c r="A73" i="15" s="1"/>
  <c r="E1" i="15"/>
  <c r="G1" i="15"/>
  <c r="C8" i="15"/>
  <c r="C48" i="15" s="1"/>
  <c r="E9" i="15"/>
  <c r="G9" i="15"/>
  <c r="E17" i="15"/>
  <c r="G17" i="15"/>
  <c r="E25" i="15"/>
  <c r="G25" i="15"/>
  <c r="E33" i="15"/>
  <c r="G33" i="15"/>
  <c r="E41" i="15"/>
  <c r="G41" i="15"/>
  <c r="E49" i="15"/>
  <c r="G49" i="15"/>
  <c r="E57" i="15"/>
  <c r="G57" i="15"/>
  <c r="E65" i="15"/>
  <c r="G65" i="15"/>
  <c r="E73" i="15"/>
  <c r="E81" i="15"/>
  <c r="O2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AQ8" i="11"/>
  <c r="AR8" i="11"/>
  <c r="AS8" i="11"/>
  <c r="AT8" i="11"/>
  <c r="AU8" i="11"/>
  <c r="AV8" i="11"/>
  <c r="AW8" i="11"/>
  <c r="AX8" i="11"/>
  <c r="AY8" i="11"/>
  <c r="AZ8" i="11"/>
  <c r="BA8" i="11"/>
  <c r="BB8" i="11"/>
  <c r="BC8" i="11"/>
  <c r="BD8" i="11"/>
  <c r="BE8" i="11"/>
  <c r="BF8" i="11"/>
  <c r="BG8" i="11"/>
  <c r="BH8" i="11"/>
  <c r="BI8" i="11"/>
  <c r="BJ8" i="11"/>
  <c r="BK8" i="11"/>
  <c r="BL8" i="11"/>
  <c r="BM8" i="11"/>
  <c r="BN8" i="11"/>
  <c r="BO8" i="11"/>
  <c r="BP8" i="11"/>
  <c r="BQ8" i="11"/>
  <c r="BR8" i="11"/>
  <c r="BS8" i="11"/>
  <c r="L9" i="11"/>
  <c r="M9" i="11"/>
  <c r="N9" i="11"/>
  <c r="O9" i="11"/>
  <c r="M7" i="10" s="1"/>
  <c r="P9" i="11"/>
  <c r="N7" i="10" s="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AO10" i="11"/>
  <c r="AP10" i="11"/>
  <c r="AQ10" i="11"/>
  <c r="AR10" i="11"/>
  <c r="AS10" i="11"/>
  <c r="AT10" i="11"/>
  <c r="AU10" i="11"/>
  <c r="AV10" i="11"/>
  <c r="AW10" i="11"/>
  <c r="AX10" i="11"/>
  <c r="AY10" i="11"/>
  <c r="AZ10" i="11"/>
  <c r="BA10" i="11"/>
  <c r="BB10" i="11"/>
  <c r="BC10" i="11"/>
  <c r="BD10" i="11"/>
  <c r="BE10" i="11"/>
  <c r="BF10" i="11"/>
  <c r="BG10" i="11"/>
  <c r="BH10" i="11"/>
  <c r="BI10" i="11"/>
  <c r="BJ10" i="11"/>
  <c r="BK10" i="11"/>
  <c r="BL10" i="11"/>
  <c r="BM10" i="11"/>
  <c r="BN10" i="11"/>
  <c r="BO10" i="11"/>
  <c r="BP10" i="11"/>
  <c r="BQ10" i="11"/>
  <c r="BR10" i="11"/>
  <c r="BS10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AX11" i="11"/>
  <c r="AY11" i="11"/>
  <c r="AZ11" i="11"/>
  <c r="BA11" i="11"/>
  <c r="BB11" i="11"/>
  <c r="BC11" i="11"/>
  <c r="BD11" i="11"/>
  <c r="BE11" i="11"/>
  <c r="BF11" i="11"/>
  <c r="BG11" i="11"/>
  <c r="BH11" i="11"/>
  <c r="BI11" i="11"/>
  <c r="BJ11" i="11"/>
  <c r="BK11" i="11"/>
  <c r="BL11" i="11"/>
  <c r="BM11" i="11"/>
  <c r="BN11" i="11"/>
  <c r="BO11" i="11"/>
  <c r="BP11" i="11"/>
  <c r="BQ11" i="11"/>
  <c r="BR11" i="11"/>
  <c r="BS11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P12" i="11"/>
  <c r="AQ12" i="11"/>
  <c r="AR12" i="11"/>
  <c r="AS12" i="11"/>
  <c r="AT12" i="11"/>
  <c r="AU12" i="11"/>
  <c r="AV12" i="11"/>
  <c r="AW12" i="11"/>
  <c r="AX12" i="11"/>
  <c r="AY12" i="11"/>
  <c r="AZ12" i="11"/>
  <c r="BA12" i="11"/>
  <c r="BB12" i="11"/>
  <c r="BC12" i="11"/>
  <c r="BD12" i="11"/>
  <c r="BE12" i="11"/>
  <c r="BF12" i="11"/>
  <c r="BG12" i="11"/>
  <c r="BH12" i="11"/>
  <c r="BI12" i="11"/>
  <c r="BJ12" i="11"/>
  <c r="BK12" i="11"/>
  <c r="BL12" i="11"/>
  <c r="BM12" i="11"/>
  <c r="BN12" i="11"/>
  <c r="BO12" i="11"/>
  <c r="BP12" i="11"/>
  <c r="BQ12" i="11"/>
  <c r="BR12" i="11"/>
  <c r="BS12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AX13" i="11"/>
  <c r="AY13" i="11"/>
  <c r="AZ13" i="11"/>
  <c r="BA13" i="11"/>
  <c r="BB13" i="11"/>
  <c r="BC13" i="11"/>
  <c r="BD13" i="11"/>
  <c r="BE13" i="11"/>
  <c r="BF13" i="11"/>
  <c r="BG13" i="11"/>
  <c r="BH13" i="11"/>
  <c r="BI13" i="11"/>
  <c r="BJ13" i="11"/>
  <c r="BK13" i="11"/>
  <c r="BL13" i="11"/>
  <c r="BM13" i="11"/>
  <c r="BN13" i="11"/>
  <c r="BO13" i="11"/>
  <c r="BP13" i="11"/>
  <c r="BQ13" i="11"/>
  <c r="BR13" i="11"/>
  <c r="BS13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P14" i="11"/>
  <c r="AQ14" i="11"/>
  <c r="AR14" i="11"/>
  <c r="AS14" i="11"/>
  <c r="AT14" i="11"/>
  <c r="AU14" i="11"/>
  <c r="AV14" i="11"/>
  <c r="AW14" i="11"/>
  <c r="AX14" i="11"/>
  <c r="AY14" i="11"/>
  <c r="AZ14" i="11"/>
  <c r="BA14" i="11"/>
  <c r="BB14" i="11"/>
  <c r="BC14" i="11"/>
  <c r="BD14" i="11"/>
  <c r="BE14" i="11"/>
  <c r="BF14" i="11"/>
  <c r="BG14" i="11"/>
  <c r="BH14" i="11"/>
  <c r="BI14" i="11"/>
  <c r="BJ14" i="11"/>
  <c r="BK14" i="11"/>
  <c r="BL14" i="11"/>
  <c r="BM14" i="11"/>
  <c r="BN14" i="11"/>
  <c r="BO14" i="11"/>
  <c r="BP14" i="11"/>
  <c r="BQ14" i="11"/>
  <c r="BR14" i="11"/>
  <c r="BS14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AX15" i="11"/>
  <c r="AY15" i="11"/>
  <c r="AZ15" i="11"/>
  <c r="BA15" i="11"/>
  <c r="BB15" i="11"/>
  <c r="BC15" i="11"/>
  <c r="BD15" i="11"/>
  <c r="BE15" i="11"/>
  <c r="BF15" i="11"/>
  <c r="BG15" i="11"/>
  <c r="BH15" i="11"/>
  <c r="BI15" i="11"/>
  <c r="BJ15" i="11"/>
  <c r="BK15" i="11"/>
  <c r="BL15" i="11"/>
  <c r="BM15" i="11"/>
  <c r="BN15" i="11"/>
  <c r="BO15" i="11"/>
  <c r="BP15" i="11"/>
  <c r="BQ15" i="11"/>
  <c r="BR15" i="11"/>
  <c r="BS15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P16" i="11"/>
  <c r="AQ16" i="11"/>
  <c r="AR16" i="11"/>
  <c r="AS16" i="11"/>
  <c r="AT16" i="11"/>
  <c r="AU16" i="11"/>
  <c r="AV16" i="11"/>
  <c r="AW16" i="11"/>
  <c r="AX16" i="11"/>
  <c r="AY16" i="11"/>
  <c r="AZ16" i="11"/>
  <c r="BA16" i="11"/>
  <c r="BB16" i="11"/>
  <c r="BC16" i="11"/>
  <c r="BD16" i="11"/>
  <c r="BE16" i="11"/>
  <c r="BF16" i="11"/>
  <c r="BG16" i="11"/>
  <c r="BH16" i="11"/>
  <c r="BI16" i="11"/>
  <c r="BJ16" i="11"/>
  <c r="BK16" i="11"/>
  <c r="BL16" i="11"/>
  <c r="BM16" i="11"/>
  <c r="BN16" i="11"/>
  <c r="BO16" i="11"/>
  <c r="BP16" i="11"/>
  <c r="BQ16" i="11"/>
  <c r="BR16" i="11"/>
  <c r="BS16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P17" i="11"/>
  <c r="AQ17" i="11"/>
  <c r="AR17" i="11"/>
  <c r="AS17" i="11"/>
  <c r="AT17" i="11"/>
  <c r="AU17" i="11"/>
  <c r="AV17" i="11"/>
  <c r="AW17" i="11"/>
  <c r="AX17" i="11"/>
  <c r="AY17" i="11"/>
  <c r="AZ17" i="11"/>
  <c r="BA17" i="11"/>
  <c r="BB17" i="11"/>
  <c r="BC17" i="11"/>
  <c r="BD17" i="11"/>
  <c r="BE17" i="11"/>
  <c r="BF17" i="11"/>
  <c r="BG17" i="11"/>
  <c r="BH17" i="11"/>
  <c r="BI17" i="11"/>
  <c r="BJ17" i="11"/>
  <c r="BK17" i="11"/>
  <c r="BL17" i="11"/>
  <c r="BM17" i="11"/>
  <c r="BN17" i="11"/>
  <c r="BO17" i="11"/>
  <c r="BP17" i="11"/>
  <c r="BQ17" i="11"/>
  <c r="BR17" i="11"/>
  <c r="BS17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P18" i="11"/>
  <c r="AQ18" i="11"/>
  <c r="AR18" i="11"/>
  <c r="AS18" i="11"/>
  <c r="AT18" i="11"/>
  <c r="AU18" i="11"/>
  <c r="AV18" i="11"/>
  <c r="AW18" i="11"/>
  <c r="AX18" i="11"/>
  <c r="AY18" i="11"/>
  <c r="AZ18" i="11"/>
  <c r="BA18" i="11"/>
  <c r="BB18" i="11"/>
  <c r="BC18" i="11"/>
  <c r="BD18" i="11"/>
  <c r="BE18" i="11"/>
  <c r="BF18" i="11"/>
  <c r="BG18" i="11"/>
  <c r="BH18" i="11"/>
  <c r="BI18" i="11"/>
  <c r="BJ18" i="11"/>
  <c r="BK18" i="11"/>
  <c r="BL18" i="11"/>
  <c r="BM18" i="11"/>
  <c r="BN18" i="11"/>
  <c r="BO18" i="11"/>
  <c r="BP18" i="11"/>
  <c r="BQ18" i="11"/>
  <c r="BR18" i="11"/>
  <c r="BS18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AT19" i="11"/>
  <c r="AU19" i="11"/>
  <c r="AV19" i="11"/>
  <c r="AW19" i="11"/>
  <c r="AX19" i="11"/>
  <c r="AY19" i="11"/>
  <c r="AZ19" i="11"/>
  <c r="BA19" i="11"/>
  <c r="BB19" i="11"/>
  <c r="BC19" i="11"/>
  <c r="BD19" i="11"/>
  <c r="BE19" i="11"/>
  <c r="BF19" i="11"/>
  <c r="BG19" i="11"/>
  <c r="BH19" i="11"/>
  <c r="BI19" i="11"/>
  <c r="BJ19" i="11"/>
  <c r="BK19" i="11"/>
  <c r="BL19" i="11"/>
  <c r="BM19" i="11"/>
  <c r="BN19" i="11"/>
  <c r="BO19" i="11"/>
  <c r="BP19" i="11"/>
  <c r="BQ19" i="11"/>
  <c r="BR19" i="11"/>
  <c r="BS19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P20" i="11"/>
  <c r="AQ20" i="11"/>
  <c r="AR20" i="11"/>
  <c r="AS20" i="11"/>
  <c r="AT20" i="11"/>
  <c r="AU20" i="11"/>
  <c r="AV20" i="11"/>
  <c r="AW20" i="11"/>
  <c r="AX20" i="11"/>
  <c r="AY20" i="11"/>
  <c r="AZ20" i="11"/>
  <c r="BA20" i="11"/>
  <c r="BB20" i="11"/>
  <c r="BC20" i="11"/>
  <c r="BD20" i="11"/>
  <c r="BE20" i="11"/>
  <c r="BF20" i="11"/>
  <c r="BG20" i="11"/>
  <c r="BH20" i="11"/>
  <c r="BI20" i="11"/>
  <c r="BJ20" i="11"/>
  <c r="BK20" i="11"/>
  <c r="BL20" i="11"/>
  <c r="BM20" i="11"/>
  <c r="BN20" i="11"/>
  <c r="BO20" i="11"/>
  <c r="BP20" i="11"/>
  <c r="BQ20" i="11"/>
  <c r="BR20" i="11"/>
  <c r="BS20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P21" i="11"/>
  <c r="AQ21" i="11"/>
  <c r="AR21" i="11"/>
  <c r="AS21" i="11"/>
  <c r="AT21" i="11"/>
  <c r="AU21" i="11"/>
  <c r="AV21" i="11"/>
  <c r="AW21" i="11"/>
  <c r="AX21" i="11"/>
  <c r="AY21" i="11"/>
  <c r="AZ21" i="11"/>
  <c r="BA21" i="11"/>
  <c r="BB21" i="11"/>
  <c r="BC21" i="11"/>
  <c r="BD21" i="11"/>
  <c r="BE21" i="11"/>
  <c r="BF21" i="11"/>
  <c r="BG21" i="11"/>
  <c r="BH21" i="11"/>
  <c r="BI21" i="11"/>
  <c r="BJ21" i="11"/>
  <c r="BK21" i="11"/>
  <c r="BL21" i="11"/>
  <c r="BM21" i="11"/>
  <c r="BN21" i="11"/>
  <c r="BO21" i="11"/>
  <c r="BP21" i="11"/>
  <c r="BQ21" i="11"/>
  <c r="BR21" i="11"/>
  <c r="BS21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P22" i="11"/>
  <c r="AQ22" i="11"/>
  <c r="AR22" i="11"/>
  <c r="AS22" i="11"/>
  <c r="AT22" i="11"/>
  <c r="AU22" i="11"/>
  <c r="AV22" i="11"/>
  <c r="AW22" i="11"/>
  <c r="AX22" i="11"/>
  <c r="AY22" i="11"/>
  <c r="AZ22" i="11"/>
  <c r="BA22" i="11"/>
  <c r="BB22" i="11"/>
  <c r="BC22" i="11"/>
  <c r="BD22" i="11"/>
  <c r="BE22" i="11"/>
  <c r="BF22" i="11"/>
  <c r="BG22" i="11"/>
  <c r="BH22" i="11"/>
  <c r="BI22" i="11"/>
  <c r="BJ22" i="11"/>
  <c r="BK22" i="11"/>
  <c r="BL22" i="11"/>
  <c r="BM22" i="11"/>
  <c r="BN22" i="11"/>
  <c r="BO22" i="11"/>
  <c r="BP22" i="11"/>
  <c r="BQ22" i="11"/>
  <c r="BR22" i="11"/>
  <c r="BS22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P23" i="11"/>
  <c r="AQ23" i="11"/>
  <c r="AR23" i="11"/>
  <c r="AS23" i="11"/>
  <c r="AT23" i="11"/>
  <c r="AU23" i="11"/>
  <c r="AV23" i="11"/>
  <c r="AW23" i="11"/>
  <c r="AX23" i="11"/>
  <c r="AY23" i="11"/>
  <c r="AZ23" i="11"/>
  <c r="BA23" i="11"/>
  <c r="BB23" i="11"/>
  <c r="BC23" i="11"/>
  <c r="BD23" i="11"/>
  <c r="BE23" i="11"/>
  <c r="BF23" i="11"/>
  <c r="BG23" i="11"/>
  <c r="BH23" i="11"/>
  <c r="BI23" i="11"/>
  <c r="BJ23" i="11"/>
  <c r="BK23" i="11"/>
  <c r="BL23" i="11"/>
  <c r="BM23" i="11"/>
  <c r="BN23" i="11"/>
  <c r="BO23" i="11"/>
  <c r="BP23" i="11"/>
  <c r="BQ23" i="11"/>
  <c r="BR23" i="11"/>
  <c r="BS23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BP24" i="11"/>
  <c r="BQ24" i="11"/>
  <c r="BR24" i="11"/>
  <c r="BS24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M25" i="11"/>
  <c r="AN25" i="11"/>
  <c r="AO25" i="11"/>
  <c r="AP25" i="11"/>
  <c r="AQ25" i="11"/>
  <c r="AR25" i="11"/>
  <c r="AS25" i="11"/>
  <c r="AT25" i="11"/>
  <c r="AU25" i="11"/>
  <c r="AV25" i="11"/>
  <c r="AW25" i="11"/>
  <c r="AX25" i="11"/>
  <c r="AY25" i="11"/>
  <c r="AZ25" i="11"/>
  <c r="BA25" i="11"/>
  <c r="BB25" i="11"/>
  <c r="BC25" i="11"/>
  <c r="BD25" i="11"/>
  <c r="BE25" i="11"/>
  <c r="BF25" i="11"/>
  <c r="BG25" i="11"/>
  <c r="BH25" i="11"/>
  <c r="BI25" i="11"/>
  <c r="BJ25" i="11"/>
  <c r="BK25" i="11"/>
  <c r="BL25" i="11"/>
  <c r="BM25" i="11"/>
  <c r="BN25" i="11"/>
  <c r="BO25" i="11"/>
  <c r="BP25" i="11"/>
  <c r="BQ25" i="11"/>
  <c r="BR25" i="11"/>
  <c r="BS25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M26" i="11"/>
  <c r="AN26" i="11"/>
  <c r="AO26" i="11"/>
  <c r="AP26" i="11"/>
  <c r="AQ26" i="11"/>
  <c r="AR26" i="11"/>
  <c r="AS26" i="11"/>
  <c r="AT26" i="11"/>
  <c r="AU26" i="11"/>
  <c r="AV26" i="11"/>
  <c r="AW26" i="11"/>
  <c r="AX26" i="11"/>
  <c r="AY26" i="11"/>
  <c r="AZ26" i="11"/>
  <c r="BA26" i="11"/>
  <c r="BB26" i="11"/>
  <c r="BC26" i="11"/>
  <c r="BD26" i="11"/>
  <c r="BE26" i="11"/>
  <c r="BF26" i="11"/>
  <c r="BG26" i="11"/>
  <c r="BH26" i="11"/>
  <c r="BI26" i="11"/>
  <c r="BJ26" i="11"/>
  <c r="BK26" i="11"/>
  <c r="BL26" i="11"/>
  <c r="BM26" i="11"/>
  <c r="BN26" i="11"/>
  <c r="BO26" i="11"/>
  <c r="BP26" i="11"/>
  <c r="BQ26" i="11"/>
  <c r="BR26" i="11"/>
  <c r="BS26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M27" i="11"/>
  <c r="AN27" i="11"/>
  <c r="AO27" i="11"/>
  <c r="AP27" i="11"/>
  <c r="AQ27" i="11"/>
  <c r="AR27" i="11"/>
  <c r="AS27" i="11"/>
  <c r="AT27" i="11"/>
  <c r="AU27" i="11"/>
  <c r="AV27" i="11"/>
  <c r="AW27" i="11"/>
  <c r="AX27" i="11"/>
  <c r="AY27" i="11"/>
  <c r="AZ27" i="11"/>
  <c r="BA27" i="11"/>
  <c r="BB27" i="11"/>
  <c r="BC27" i="11"/>
  <c r="BD27" i="11"/>
  <c r="BE27" i="11"/>
  <c r="BF27" i="11"/>
  <c r="BG27" i="11"/>
  <c r="BH27" i="11"/>
  <c r="BI27" i="11"/>
  <c r="BJ27" i="11"/>
  <c r="BK27" i="11"/>
  <c r="BL27" i="11"/>
  <c r="BM27" i="11"/>
  <c r="BN27" i="11"/>
  <c r="BO27" i="11"/>
  <c r="BP27" i="11"/>
  <c r="BQ27" i="11"/>
  <c r="BR27" i="11"/>
  <c r="BS27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N28" i="11"/>
  <c r="AO28" i="11"/>
  <c r="AP28" i="11"/>
  <c r="AQ28" i="11"/>
  <c r="AR28" i="11"/>
  <c r="AS28" i="11"/>
  <c r="AT28" i="11"/>
  <c r="AU28" i="11"/>
  <c r="AV28" i="11"/>
  <c r="AW28" i="11"/>
  <c r="AX28" i="11"/>
  <c r="AY28" i="11"/>
  <c r="AZ28" i="11"/>
  <c r="BA28" i="11"/>
  <c r="BB28" i="11"/>
  <c r="BC28" i="11"/>
  <c r="BD28" i="11"/>
  <c r="BE28" i="11"/>
  <c r="BF28" i="11"/>
  <c r="BG28" i="11"/>
  <c r="BH28" i="11"/>
  <c r="BI28" i="11"/>
  <c r="BJ28" i="11"/>
  <c r="BK28" i="11"/>
  <c r="BL28" i="11"/>
  <c r="BM28" i="11"/>
  <c r="BN28" i="11"/>
  <c r="BO28" i="11"/>
  <c r="BP28" i="11"/>
  <c r="BQ28" i="11"/>
  <c r="BR28" i="11"/>
  <c r="BS28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29" i="11"/>
  <c r="BS29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M30" i="11"/>
  <c r="AN30" i="11"/>
  <c r="AO30" i="11"/>
  <c r="AP30" i="11"/>
  <c r="AQ30" i="11"/>
  <c r="AR30" i="11"/>
  <c r="AS30" i="11"/>
  <c r="AT30" i="11"/>
  <c r="AU30" i="11"/>
  <c r="AV30" i="11"/>
  <c r="AW30" i="11"/>
  <c r="AX30" i="11"/>
  <c r="AY30" i="11"/>
  <c r="AZ30" i="11"/>
  <c r="BA30" i="11"/>
  <c r="BB30" i="11"/>
  <c r="BC30" i="11"/>
  <c r="BD30" i="11"/>
  <c r="BE30" i="11"/>
  <c r="BF30" i="11"/>
  <c r="BG30" i="11"/>
  <c r="BH30" i="11"/>
  <c r="BI30" i="11"/>
  <c r="BJ30" i="11"/>
  <c r="BK30" i="11"/>
  <c r="BL30" i="11"/>
  <c r="BM30" i="11"/>
  <c r="BN30" i="11"/>
  <c r="BO30" i="11"/>
  <c r="BP30" i="11"/>
  <c r="BQ30" i="11"/>
  <c r="BR30" i="11"/>
  <c r="BS30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M31" i="11"/>
  <c r="AN31" i="11"/>
  <c r="AO31" i="11"/>
  <c r="AP31" i="11"/>
  <c r="AQ31" i="11"/>
  <c r="AR31" i="11"/>
  <c r="AS31" i="11"/>
  <c r="AT31" i="11"/>
  <c r="AU31" i="11"/>
  <c r="AV31" i="11"/>
  <c r="AW31" i="11"/>
  <c r="AX31" i="11"/>
  <c r="AY31" i="11"/>
  <c r="AZ31" i="11"/>
  <c r="BA31" i="11"/>
  <c r="BB31" i="11"/>
  <c r="BC31" i="11"/>
  <c r="BD31" i="11"/>
  <c r="BE31" i="11"/>
  <c r="BF31" i="11"/>
  <c r="BG31" i="11"/>
  <c r="BH31" i="11"/>
  <c r="BI31" i="11"/>
  <c r="BJ31" i="11"/>
  <c r="BK31" i="11"/>
  <c r="BL31" i="11"/>
  <c r="BM31" i="11"/>
  <c r="BN31" i="11"/>
  <c r="BO31" i="11"/>
  <c r="BP31" i="11"/>
  <c r="BQ31" i="11"/>
  <c r="BR31" i="11"/>
  <c r="BS31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M32" i="11"/>
  <c r="AN32" i="11"/>
  <c r="AO32" i="11"/>
  <c r="AP32" i="11"/>
  <c r="AQ32" i="11"/>
  <c r="AR32" i="11"/>
  <c r="AS32" i="11"/>
  <c r="AT32" i="11"/>
  <c r="AU32" i="11"/>
  <c r="AV32" i="11"/>
  <c r="AW32" i="11"/>
  <c r="AX32" i="11"/>
  <c r="AY32" i="11"/>
  <c r="AZ32" i="11"/>
  <c r="BA32" i="11"/>
  <c r="BB32" i="11"/>
  <c r="BC32" i="11"/>
  <c r="BD32" i="11"/>
  <c r="BE32" i="11"/>
  <c r="BF32" i="11"/>
  <c r="BG32" i="11"/>
  <c r="BH32" i="11"/>
  <c r="BI32" i="11"/>
  <c r="BJ32" i="11"/>
  <c r="BK32" i="11"/>
  <c r="BL32" i="11"/>
  <c r="BM32" i="11"/>
  <c r="BN32" i="11"/>
  <c r="BO32" i="11"/>
  <c r="BP32" i="11"/>
  <c r="BQ32" i="11"/>
  <c r="BR32" i="11"/>
  <c r="BS32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M33" i="11"/>
  <c r="AN33" i="11"/>
  <c r="AO33" i="11"/>
  <c r="AP33" i="11"/>
  <c r="AQ33" i="11"/>
  <c r="AR33" i="11"/>
  <c r="AS33" i="11"/>
  <c r="AT33" i="11"/>
  <c r="AU33" i="11"/>
  <c r="AV33" i="11"/>
  <c r="AW33" i="11"/>
  <c r="AX33" i="11"/>
  <c r="AY33" i="11"/>
  <c r="AZ33" i="11"/>
  <c r="BA33" i="11"/>
  <c r="BB33" i="11"/>
  <c r="BC33" i="11"/>
  <c r="BD33" i="11"/>
  <c r="BE33" i="11"/>
  <c r="BF33" i="11"/>
  <c r="BG33" i="11"/>
  <c r="BH33" i="11"/>
  <c r="BI33" i="11"/>
  <c r="BJ33" i="11"/>
  <c r="BK33" i="11"/>
  <c r="BL33" i="11"/>
  <c r="BM33" i="11"/>
  <c r="BN33" i="11"/>
  <c r="BO33" i="11"/>
  <c r="BP33" i="11"/>
  <c r="BQ33" i="11"/>
  <c r="BR33" i="11"/>
  <c r="BS33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M34" i="11"/>
  <c r="AN34" i="11"/>
  <c r="AO34" i="11"/>
  <c r="AP34" i="11"/>
  <c r="AQ34" i="11"/>
  <c r="AR34" i="11"/>
  <c r="AS34" i="11"/>
  <c r="AT34" i="11"/>
  <c r="AU34" i="11"/>
  <c r="AV34" i="11"/>
  <c r="AW34" i="11"/>
  <c r="AX34" i="11"/>
  <c r="AY34" i="11"/>
  <c r="AZ34" i="11"/>
  <c r="BA34" i="11"/>
  <c r="BB34" i="11"/>
  <c r="BC34" i="11"/>
  <c r="BD34" i="11"/>
  <c r="BE34" i="11"/>
  <c r="BF34" i="11"/>
  <c r="BG34" i="11"/>
  <c r="BH34" i="11"/>
  <c r="BI34" i="11"/>
  <c r="BJ34" i="11"/>
  <c r="BK34" i="11"/>
  <c r="BL34" i="11"/>
  <c r="BM34" i="11"/>
  <c r="BN34" i="11"/>
  <c r="BO34" i="11"/>
  <c r="BP34" i="11"/>
  <c r="BQ34" i="11"/>
  <c r="BR34" i="11"/>
  <c r="BS34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M35" i="11"/>
  <c r="AN35" i="11"/>
  <c r="AO35" i="11"/>
  <c r="AP35" i="11"/>
  <c r="AQ35" i="11"/>
  <c r="AR35" i="11"/>
  <c r="AS35" i="11"/>
  <c r="AT35" i="11"/>
  <c r="AU35" i="11"/>
  <c r="AV35" i="11"/>
  <c r="AW35" i="11"/>
  <c r="AX35" i="11"/>
  <c r="AY35" i="11"/>
  <c r="AZ35" i="11"/>
  <c r="BA35" i="11"/>
  <c r="BB35" i="11"/>
  <c r="BC35" i="11"/>
  <c r="BD35" i="11"/>
  <c r="BE35" i="11"/>
  <c r="BF35" i="11"/>
  <c r="BG35" i="11"/>
  <c r="BH35" i="11"/>
  <c r="BI35" i="11"/>
  <c r="BJ35" i="11"/>
  <c r="BK35" i="11"/>
  <c r="BL35" i="11"/>
  <c r="BM35" i="11"/>
  <c r="BN35" i="11"/>
  <c r="BO35" i="11"/>
  <c r="BP35" i="11"/>
  <c r="BQ35" i="11"/>
  <c r="BR35" i="11"/>
  <c r="BS35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M36" i="11"/>
  <c r="AN36" i="11"/>
  <c r="AO36" i="11"/>
  <c r="AP36" i="11"/>
  <c r="AQ36" i="11"/>
  <c r="AR36" i="11"/>
  <c r="AS36" i="11"/>
  <c r="AT36" i="11"/>
  <c r="AU36" i="11"/>
  <c r="AV36" i="11"/>
  <c r="AW36" i="11"/>
  <c r="AX36" i="11"/>
  <c r="AY36" i="11"/>
  <c r="AZ36" i="11"/>
  <c r="BA36" i="11"/>
  <c r="BB36" i="11"/>
  <c r="BC36" i="11"/>
  <c r="BD36" i="11"/>
  <c r="BE36" i="11"/>
  <c r="BF36" i="11"/>
  <c r="BG36" i="11"/>
  <c r="BH36" i="11"/>
  <c r="BI36" i="11"/>
  <c r="BJ36" i="11"/>
  <c r="BK36" i="11"/>
  <c r="BL36" i="11"/>
  <c r="BM36" i="11"/>
  <c r="BN36" i="11"/>
  <c r="BO36" i="11"/>
  <c r="BP36" i="11"/>
  <c r="BQ36" i="11"/>
  <c r="BR36" i="11"/>
  <c r="BS36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M37" i="11"/>
  <c r="AN37" i="11"/>
  <c r="AO37" i="11"/>
  <c r="AP37" i="11"/>
  <c r="AQ37" i="11"/>
  <c r="AR37" i="11"/>
  <c r="AS37" i="11"/>
  <c r="AT37" i="11"/>
  <c r="AU37" i="11"/>
  <c r="AV37" i="11"/>
  <c r="AW37" i="11"/>
  <c r="AX37" i="11"/>
  <c r="AY37" i="11"/>
  <c r="AZ37" i="11"/>
  <c r="BA37" i="11"/>
  <c r="BB37" i="11"/>
  <c r="BC37" i="11"/>
  <c r="BD37" i="11"/>
  <c r="BE37" i="11"/>
  <c r="BF37" i="11"/>
  <c r="BG37" i="11"/>
  <c r="BH37" i="11"/>
  <c r="BI37" i="11"/>
  <c r="BJ37" i="11"/>
  <c r="BK37" i="11"/>
  <c r="BL37" i="11"/>
  <c r="BM37" i="11"/>
  <c r="BN37" i="11"/>
  <c r="BO37" i="11"/>
  <c r="BP37" i="11"/>
  <c r="BQ37" i="11"/>
  <c r="BR37" i="11"/>
  <c r="BS37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M38" i="11"/>
  <c r="AN38" i="11"/>
  <c r="AO38" i="11"/>
  <c r="AP38" i="11"/>
  <c r="AQ38" i="11"/>
  <c r="AR38" i="11"/>
  <c r="AS38" i="11"/>
  <c r="AT38" i="11"/>
  <c r="AU38" i="11"/>
  <c r="AV38" i="11"/>
  <c r="AW38" i="11"/>
  <c r="AX38" i="11"/>
  <c r="AY38" i="11"/>
  <c r="AZ38" i="11"/>
  <c r="BA38" i="11"/>
  <c r="BB38" i="11"/>
  <c r="BC38" i="11"/>
  <c r="BD38" i="11"/>
  <c r="BE38" i="11"/>
  <c r="BF38" i="11"/>
  <c r="BG38" i="11"/>
  <c r="BH38" i="11"/>
  <c r="BI38" i="11"/>
  <c r="BJ38" i="11"/>
  <c r="BK38" i="11"/>
  <c r="BL38" i="11"/>
  <c r="BM38" i="11"/>
  <c r="BN38" i="11"/>
  <c r="BO38" i="11"/>
  <c r="BP38" i="11"/>
  <c r="BQ38" i="11"/>
  <c r="BR38" i="11"/>
  <c r="BS38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M39" i="11"/>
  <c r="AN39" i="11"/>
  <c r="AO39" i="11"/>
  <c r="AP39" i="11"/>
  <c r="AQ39" i="11"/>
  <c r="AR39" i="11"/>
  <c r="AS39" i="11"/>
  <c r="AT39" i="11"/>
  <c r="AU39" i="11"/>
  <c r="AV39" i="11"/>
  <c r="AW39" i="11"/>
  <c r="AX39" i="11"/>
  <c r="AY39" i="11"/>
  <c r="AZ39" i="11"/>
  <c r="BA39" i="11"/>
  <c r="BB39" i="11"/>
  <c r="BC39" i="11"/>
  <c r="BD39" i="11"/>
  <c r="BE39" i="11"/>
  <c r="BF39" i="11"/>
  <c r="BG39" i="11"/>
  <c r="BH39" i="11"/>
  <c r="BI39" i="11"/>
  <c r="BJ39" i="11"/>
  <c r="BK39" i="11"/>
  <c r="BL39" i="11"/>
  <c r="BM39" i="11"/>
  <c r="BN39" i="11"/>
  <c r="BO39" i="11"/>
  <c r="BP39" i="11"/>
  <c r="BQ39" i="11"/>
  <c r="BR39" i="11"/>
  <c r="BS39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M40" i="11"/>
  <c r="AN40" i="11"/>
  <c r="AO40" i="11"/>
  <c r="AP40" i="11"/>
  <c r="AQ40" i="11"/>
  <c r="AR40" i="11"/>
  <c r="AS40" i="11"/>
  <c r="AT40" i="11"/>
  <c r="AU40" i="11"/>
  <c r="AV40" i="11"/>
  <c r="AW40" i="11"/>
  <c r="AX40" i="11"/>
  <c r="AY40" i="11"/>
  <c r="AZ40" i="11"/>
  <c r="BA40" i="11"/>
  <c r="BB40" i="11"/>
  <c r="BC40" i="11"/>
  <c r="BD40" i="11"/>
  <c r="BE40" i="11"/>
  <c r="BF40" i="11"/>
  <c r="BG40" i="11"/>
  <c r="BH40" i="11"/>
  <c r="BI40" i="11"/>
  <c r="BJ40" i="11"/>
  <c r="BK40" i="11"/>
  <c r="BL40" i="11"/>
  <c r="BM40" i="11"/>
  <c r="BN40" i="11"/>
  <c r="BO40" i="11"/>
  <c r="BP40" i="11"/>
  <c r="BQ40" i="11"/>
  <c r="BR40" i="11"/>
  <c r="BS40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AR41" i="11"/>
  <c r="AS41" i="11"/>
  <c r="AT41" i="11"/>
  <c r="AU41" i="11"/>
  <c r="AV41" i="11"/>
  <c r="AW41" i="11"/>
  <c r="AX41" i="11"/>
  <c r="AY41" i="11"/>
  <c r="AZ41" i="11"/>
  <c r="BA41" i="11"/>
  <c r="BB41" i="11"/>
  <c r="BC41" i="11"/>
  <c r="BD41" i="11"/>
  <c r="BE41" i="11"/>
  <c r="BF41" i="11"/>
  <c r="BG41" i="11"/>
  <c r="BH41" i="11"/>
  <c r="BI41" i="11"/>
  <c r="BJ41" i="11"/>
  <c r="BK41" i="11"/>
  <c r="BL41" i="11"/>
  <c r="BM41" i="11"/>
  <c r="BN41" i="11"/>
  <c r="BO41" i="11"/>
  <c r="BP41" i="11"/>
  <c r="BQ41" i="11"/>
  <c r="BR41" i="11"/>
  <c r="BS41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M42" i="11"/>
  <c r="AN42" i="11"/>
  <c r="AO42" i="11"/>
  <c r="AP42" i="11"/>
  <c r="AQ42" i="11"/>
  <c r="AR42" i="11"/>
  <c r="AS42" i="11"/>
  <c r="AT42" i="11"/>
  <c r="AU42" i="11"/>
  <c r="AV42" i="11"/>
  <c r="AW42" i="11"/>
  <c r="AX42" i="11"/>
  <c r="AY42" i="11"/>
  <c r="AZ42" i="11"/>
  <c r="BA42" i="11"/>
  <c r="BB42" i="11"/>
  <c r="BC42" i="11"/>
  <c r="BD42" i="11"/>
  <c r="BE42" i="11"/>
  <c r="BF42" i="11"/>
  <c r="BG42" i="11"/>
  <c r="BH42" i="11"/>
  <c r="BI42" i="11"/>
  <c r="BJ42" i="11"/>
  <c r="BK42" i="11"/>
  <c r="BL42" i="11"/>
  <c r="BM42" i="11"/>
  <c r="BN42" i="11"/>
  <c r="BO42" i="11"/>
  <c r="BP42" i="11"/>
  <c r="BQ42" i="11"/>
  <c r="BR42" i="11"/>
  <c r="BS42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M43" i="11"/>
  <c r="AN43" i="11"/>
  <c r="AO43" i="11"/>
  <c r="AP43" i="11"/>
  <c r="AQ43" i="11"/>
  <c r="AR43" i="11"/>
  <c r="AS43" i="11"/>
  <c r="AT43" i="11"/>
  <c r="AU43" i="11"/>
  <c r="AV43" i="11"/>
  <c r="AW43" i="11"/>
  <c r="AX43" i="11"/>
  <c r="AY43" i="11"/>
  <c r="AZ43" i="11"/>
  <c r="BA43" i="11"/>
  <c r="BB43" i="11"/>
  <c r="BC43" i="11"/>
  <c r="BD43" i="11"/>
  <c r="BE43" i="11"/>
  <c r="BF43" i="11"/>
  <c r="BG43" i="11"/>
  <c r="BH43" i="11"/>
  <c r="BI43" i="11"/>
  <c r="BJ43" i="11"/>
  <c r="BK43" i="11"/>
  <c r="BL43" i="11"/>
  <c r="BM43" i="11"/>
  <c r="BN43" i="11"/>
  <c r="BO43" i="11"/>
  <c r="BP43" i="11"/>
  <c r="BQ43" i="11"/>
  <c r="BR43" i="11"/>
  <c r="BS43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M44" i="11"/>
  <c r="AN44" i="11"/>
  <c r="AO44" i="11"/>
  <c r="AP44" i="11"/>
  <c r="AQ44" i="11"/>
  <c r="AR44" i="11"/>
  <c r="AS44" i="11"/>
  <c r="AT44" i="11"/>
  <c r="AU44" i="11"/>
  <c r="AV44" i="11"/>
  <c r="AW44" i="11"/>
  <c r="AX44" i="11"/>
  <c r="AY44" i="11"/>
  <c r="AZ44" i="11"/>
  <c r="BA44" i="11"/>
  <c r="BB44" i="11"/>
  <c r="BC44" i="11"/>
  <c r="BD44" i="11"/>
  <c r="BE44" i="11"/>
  <c r="BF44" i="11"/>
  <c r="BG44" i="11"/>
  <c r="BH44" i="11"/>
  <c r="BI44" i="11"/>
  <c r="BJ44" i="11"/>
  <c r="BK44" i="11"/>
  <c r="BL44" i="11"/>
  <c r="BM44" i="11"/>
  <c r="BN44" i="11"/>
  <c r="BO44" i="11"/>
  <c r="BP44" i="11"/>
  <c r="BQ44" i="11"/>
  <c r="BR44" i="11"/>
  <c r="BS44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M45" i="11"/>
  <c r="AN45" i="11"/>
  <c r="AO45" i="11"/>
  <c r="AP45" i="11"/>
  <c r="AQ45" i="11"/>
  <c r="AR45" i="11"/>
  <c r="AS45" i="11"/>
  <c r="AT45" i="11"/>
  <c r="AU45" i="11"/>
  <c r="AV45" i="11"/>
  <c r="AW45" i="11"/>
  <c r="AX45" i="11"/>
  <c r="AY45" i="11"/>
  <c r="AZ45" i="11"/>
  <c r="BA45" i="11"/>
  <c r="BB45" i="11"/>
  <c r="BC45" i="11"/>
  <c r="BD45" i="11"/>
  <c r="BE45" i="11"/>
  <c r="BF45" i="11"/>
  <c r="BG45" i="11"/>
  <c r="BH45" i="11"/>
  <c r="BI45" i="11"/>
  <c r="BJ45" i="11"/>
  <c r="BK45" i="11"/>
  <c r="BL45" i="11"/>
  <c r="BM45" i="11"/>
  <c r="BN45" i="11"/>
  <c r="BO45" i="11"/>
  <c r="BP45" i="11"/>
  <c r="BQ45" i="11"/>
  <c r="BR45" i="11"/>
  <c r="BS45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M46" i="11"/>
  <c r="AN46" i="11"/>
  <c r="AO46" i="11"/>
  <c r="AP46" i="11"/>
  <c r="AQ46" i="11"/>
  <c r="AR46" i="11"/>
  <c r="AS46" i="11"/>
  <c r="AT46" i="11"/>
  <c r="AU46" i="11"/>
  <c r="AV46" i="11"/>
  <c r="AW46" i="11"/>
  <c r="AX46" i="11"/>
  <c r="AY46" i="11"/>
  <c r="AZ46" i="11"/>
  <c r="BA46" i="11"/>
  <c r="BB46" i="11"/>
  <c r="BC46" i="11"/>
  <c r="BD46" i="11"/>
  <c r="BE46" i="11"/>
  <c r="BF46" i="11"/>
  <c r="BG46" i="11"/>
  <c r="BH46" i="11"/>
  <c r="BI46" i="11"/>
  <c r="BJ46" i="11"/>
  <c r="BK46" i="11"/>
  <c r="BL46" i="11"/>
  <c r="BM46" i="11"/>
  <c r="BN46" i="11"/>
  <c r="BO46" i="11"/>
  <c r="BP46" i="11"/>
  <c r="BQ46" i="11"/>
  <c r="BR46" i="11"/>
  <c r="BS46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M47" i="11"/>
  <c r="AN47" i="11"/>
  <c r="AO47" i="11"/>
  <c r="AP47" i="11"/>
  <c r="AQ47" i="11"/>
  <c r="AR47" i="11"/>
  <c r="AS47" i="11"/>
  <c r="AT47" i="11"/>
  <c r="AU47" i="11"/>
  <c r="AV47" i="11"/>
  <c r="AW47" i="11"/>
  <c r="AX47" i="11"/>
  <c r="AY47" i="11"/>
  <c r="AZ47" i="11"/>
  <c r="BA47" i="11"/>
  <c r="BB47" i="11"/>
  <c r="BC47" i="11"/>
  <c r="BD47" i="11"/>
  <c r="BE47" i="11"/>
  <c r="BF47" i="11"/>
  <c r="BG47" i="11"/>
  <c r="BH47" i="11"/>
  <c r="BI47" i="11"/>
  <c r="BJ47" i="11"/>
  <c r="BK47" i="11"/>
  <c r="BL47" i="11"/>
  <c r="BM47" i="11"/>
  <c r="BN47" i="11"/>
  <c r="BO47" i="11"/>
  <c r="BP47" i="11"/>
  <c r="BQ47" i="11"/>
  <c r="BR47" i="11"/>
  <c r="BS47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M48" i="11"/>
  <c r="AN48" i="11"/>
  <c r="AO48" i="11"/>
  <c r="AP48" i="11"/>
  <c r="AQ48" i="11"/>
  <c r="AR48" i="11"/>
  <c r="AS48" i="11"/>
  <c r="AT48" i="11"/>
  <c r="AU48" i="11"/>
  <c r="AV48" i="11"/>
  <c r="AW48" i="11"/>
  <c r="AX48" i="11"/>
  <c r="AY48" i="11"/>
  <c r="AZ48" i="11"/>
  <c r="BA48" i="11"/>
  <c r="BB48" i="11"/>
  <c r="BC48" i="11"/>
  <c r="BD48" i="11"/>
  <c r="BE48" i="11"/>
  <c r="BF48" i="11"/>
  <c r="BG48" i="11"/>
  <c r="BH48" i="11"/>
  <c r="BI48" i="11"/>
  <c r="BJ48" i="11"/>
  <c r="BK48" i="11"/>
  <c r="BL48" i="11"/>
  <c r="BM48" i="11"/>
  <c r="BN48" i="11"/>
  <c r="BO48" i="11"/>
  <c r="BP48" i="11"/>
  <c r="BQ48" i="11"/>
  <c r="BR48" i="11"/>
  <c r="BS48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M49" i="11"/>
  <c r="AN49" i="11"/>
  <c r="AO49" i="11"/>
  <c r="AP49" i="11"/>
  <c r="AQ49" i="11"/>
  <c r="AR49" i="11"/>
  <c r="AS49" i="11"/>
  <c r="AT49" i="11"/>
  <c r="AU49" i="11"/>
  <c r="AV49" i="11"/>
  <c r="AW49" i="11"/>
  <c r="AX49" i="11"/>
  <c r="AY49" i="11"/>
  <c r="AZ49" i="11"/>
  <c r="BA49" i="11"/>
  <c r="BB49" i="11"/>
  <c r="BC49" i="11"/>
  <c r="BD49" i="11"/>
  <c r="BE49" i="11"/>
  <c r="BF49" i="11"/>
  <c r="BG49" i="11"/>
  <c r="BH49" i="11"/>
  <c r="BI49" i="11"/>
  <c r="BJ49" i="11"/>
  <c r="BK49" i="11"/>
  <c r="BL49" i="11"/>
  <c r="BM49" i="11"/>
  <c r="BN49" i="11"/>
  <c r="BO49" i="11"/>
  <c r="BP49" i="11"/>
  <c r="BQ49" i="11"/>
  <c r="BR49" i="11"/>
  <c r="BS49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M50" i="11"/>
  <c r="AN50" i="11"/>
  <c r="AO50" i="11"/>
  <c r="AP50" i="11"/>
  <c r="AQ50" i="11"/>
  <c r="AR50" i="11"/>
  <c r="AS50" i="11"/>
  <c r="AT50" i="11"/>
  <c r="AU50" i="11"/>
  <c r="AV50" i="11"/>
  <c r="AW50" i="11"/>
  <c r="AX50" i="11"/>
  <c r="AY50" i="11"/>
  <c r="AZ50" i="11"/>
  <c r="BA50" i="11"/>
  <c r="BB50" i="11"/>
  <c r="BC50" i="11"/>
  <c r="BD50" i="11"/>
  <c r="BE50" i="11"/>
  <c r="BF50" i="11"/>
  <c r="BG50" i="11"/>
  <c r="BH50" i="11"/>
  <c r="BI50" i="11"/>
  <c r="BJ50" i="11"/>
  <c r="BK50" i="11"/>
  <c r="BL50" i="11"/>
  <c r="BM50" i="11"/>
  <c r="BN50" i="11"/>
  <c r="BO50" i="11"/>
  <c r="BP50" i="11"/>
  <c r="BQ50" i="11"/>
  <c r="BR50" i="11"/>
  <c r="BS50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M51" i="11"/>
  <c r="AN51" i="11"/>
  <c r="AO51" i="11"/>
  <c r="AP51" i="11"/>
  <c r="AQ51" i="11"/>
  <c r="AR51" i="11"/>
  <c r="AS51" i="11"/>
  <c r="AT51" i="11"/>
  <c r="AU51" i="11"/>
  <c r="AV51" i="11"/>
  <c r="AW51" i="11"/>
  <c r="AX51" i="11"/>
  <c r="AY51" i="11"/>
  <c r="AZ51" i="11"/>
  <c r="BA51" i="11"/>
  <c r="BB51" i="11"/>
  <c r="BC51" i="11"/>
  <c r="BD51" i="11"/>
  <c r="BE51" i="11"/>
  <c r="BF51" i="11"/>
  <c r="BG51" i="11"/>
  <c r="BH51" i="11"/>
  <c r="BI51" i="11"/>
  <c r="BJ51" i="11"/>
  <c r="BK51" i="11"/>
  <c r="BL51" i="11"/>
  <c r="BM51" i="11"/>
  <c r="BN51" i="11"/>
  <c r="BO51" i="11"/>
  <c r="BP51" i="11"/>
  <c r="BQ51" i="11"/>
  <c r="BR51" i="11"/>
  <c r="BS51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M52" i="11"/>
  <c r="AN52" i="11"/>
  <c r="AO52" i="11"/>
  <c r="AP52" i="11"/>
  <c r="AQ52" i="11"/>
  <c r="AR52" i="11"/>
  <c r="AS52" i="11"/>
  <c r="AT52" i="11"/>
  <c r="AU52" i="11"/>
  <c r="AV52" i="11"/>
  <c r="AW52" i="11"/>
  <c r="AX52" i="11"/>
  <c r="AY52" i="11"/>
  <c r="AZ52" i="11"/>
  <c r="BA52" i="11"/>
  <c r="BB52" i="11"/>
  <c r="BC52" i="11"/>
  <c r="BD52" i="11"/>
  <c r="BE52" i="11"/>
  <c r="BF52" i="11"/>
  <c r="BG52" i="11"/>
  <c r="BH52" i="11"/>
  <c r="BI52" i="11"/>
  <c r="BJ52" i="11"/>
  <c r="BK52" i="11"/>
  <c r="BL52" i="11"/>
  <c r="BM52" i="11"/>
  <c r="BN52" i="11"/>
  <c r="BO52" i="11"/>
  <c r="BP52" i="11"/>
  <c r="BQ52" i="11"/>
  <c r="BR52" i="11"/>
  <c r="BS52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M53" i="11"/>
  <c r="AN53" i="11"/>
  <c r="AO53" i="11"/>
  <c r="AP53" i="11"/>
  <c r="AQ53" i="11"/>
  <c r="AR53" i="11"/>
  <c r="AS53" i="11"/>
  <c r="AT53" i="11"/>
  <c r="AU53" i="11"/>
  <c r="AV53" i="11"/>
  <c r="AW53" i="11"/>
  <c r="AX53" i="11"/>
  <c r="AY53" i="11"/>
  <c r="AZ53" i="11"/>
  <c r="BA53" i="11"/>
  <c r="BB53" i="11"/>
  <c r="BC53" i="11"/>
  <c r="BD53" i="11"/>
  <c r="BE53" i="11"/>
  <c r="BF53" i="11"/>
  <c r="BG53" i="11"/>
  <c r="BH53" i="11"/>
  <c r="BI53" i="11"/>
  <c r="BJ53" i="11"/>
  <c r="BK53" i="11"/>
  <c r="BL53" i="11"/>
  <c r="BM53" i="11"/>
  <c r="BN53" i="11"/>
  <c r="BO53" i="11"/>
  <c r="BP53" i="11"/>
  <c r="BQ53" i="11"/>
  <c r="BR53" i="11"/>
  <c r="BS53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M54" i="11"/>
  <c r="AN54" i="11"/>
  <c r="AO54" i="11"/>
  <c r="AP54" i="11"/>
  <c r="AQ54" i="11"/>
  <c r="AR54" i="11"/>
  <c r="AS54" i="11"/>
  <c r="AT54" i="11"/>
  <c r="AU54" i="11"/>
  <c r="AV54" i="11"/>
  <c r="AW54" i="11"/>
  <c r="AX54" i="11"/>
  <c r="AY54" i="11"/>
  <c r="AZ54" i="11"/>
  <c r="BA54" i="11"/>
  <c r="BB54" i="11"/>
  <c r="BC54" i="11"/>
  <c r="BD54" i="11"/>
  <c r="BE54" i="11"/>
  <c r="BF54" i="11"/>
  <c r="BG54" i="11"/>
  <c r="BH54" i="11"/>
  <c r="BI54" i="11"/>
  <c r="BJ54" i="11"/>
  <c r="BK54" i="11"/>
  <c r="BL54" i="11"/>
  <c r="BM54" i="11"/>
  <c r="BN54" i="11"/>
  <c r="BO54" i="11"/>
  <c r="BP54" i="11"/>
  <c r="BQ54" i="11"/>
  <c r="BR54" i="11"/>
  <c r="BS54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M55" i="11"/>
  <c r="AN55" i="11"/>
  <c r="AO55" i="11"/>
  <c r="AP55" i="11"/>
  <c r="AQ55" i="11"/>
  <c r="AR55" i="11"/>
  <c r="AS55" i="11"/>
  <c r="AT55" i="11"/>
  <c r="AU55" i="11"/>
  <c r="AV55" i="11"/>
  <c r="AW55" i="11"/>
  <c r="AX55" i="11"/>
  <c r="AY55" i="11"/>
  <c r="AZ55" i="11"/>
  <c r="BA55" i="11"/>
  <c r="BB55" i="11"/>
  <c r="BC55" i="11"/>
  <c r="BD55" i="11"/>
  <c r="BE55" i="11"/>
  <c r="BF55" i="11"/>
  <c r="BG55" i="11"/>
  <c r="BH55" i="11"/>
  <c r="BI55" i="11"/>
  <c r="BJ55" i="11"/>
  <c r="BK55" i="11"/>
  <c r="BL55" i="11"/>
  <c r="BM55" i="11"/>
  <c r="BN55" i="11"/>
  <c r="BO55" i="11"/>
  <c r="BP55" i="11"/>
  <c r="BQ55" i="11"/>
  <c r="BR55" i="11"/>
  <c r="BS55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M56" i="11"/>
  <c r="AN56" i="11"/>
  <c r="AO56" i="11"/>
  <c r="AP56" i="11"/>
  <c r="AQ56" i="11"/>
  <c r="AR56" i="11"/>
  <c r="AS56" i="11"/>
  <c r="AT56" i="11"/>
  <c r="AU56" i="11"/>
  <c r="AV56" i="11"/>
  <c r="AW56" i="11"/>
  <c r="AX56" i="11"/>
  <c r="AY56" i="11"/>
  <c r="AZ56" i="11"/>
  <c r="BA56" i="11"/>
  <c r="BB56" i="11"/>
  <c r="BC56" i="11"/>
  <c r="BD56" i="11"/>
  <c r="BE56" i="11"/>
  <c r="BF56" i="11"/>
  <c r="BG56" i="11"/>
  <c r="BH56" i="11"/>
  <c r="BI56" i="11"/>
  <c r="BJ56" i="11"/>
  <c r="BK56" i="11"/>
  <c r="BL56" i="11"/>
  <c r="BM56" i="11"/>
  <c r="BN56" i="11"/>
  <c r="BO56" i="11"/>
  <c r="BP56" i="11"/>
  <c r="BQ56" i="11"/>
  <c r="BR56" i="11"/>
  <c r="BS56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M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BR57" i="11"/>
  <c r="BS57" i="11"/>
  <c r="Q58" i="11"/>
  <c r="R58" i="11"/>
  <c r="S58" i="11"/>
  <c r="T58" i="11"/>
  <c r="U58" i="11"/>
  <c r="V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M58" i="11"/>
  <c r="AN58" i="11"/>
  <c r="AO58" i="11"/>
  <c r="AP58" i="11"/>
  <c r="AQ58" i="11"/>
  <c r="AR58" i="11"/>
  <c r="AS58" i="11"/>
  <c r="AT58" i="11"/>
  <c r="AU58" i="11"/>
  <c r="AV58" i="11"/>
  <c r="AW58" i="11"/>
  <c r="AX58" i="11"/>
  <c r="AY58" i="11"/>
  <c r="AZ58" i="11"/>
  <c r="BA58" i="11"/>
  <c r="BB58" i="11"/>
  <c r="BC58" i="11"/>
  <c r="BD58" i="11"/>
  <c r="BE58" i="11"/>
  <c r="BF58" i="11"/>
  <c r="BG58" i="11"/>
  <c r="BH58" i="11"/>
  <c r="BI58" i="11"/>
  <c r="BJ58" i="11"/>
  <c r="BK58" i="11"/>
  <c r="BL58" i="11"/>
  <c r="BM58" i="11"/>
  <c r="BN58" i="11"/>
  <c r="BO58" i="11"/>
  <c r="BP58" i="11"/>
  <c r="BQ58" i="11"/>
  <c r="BR58" i="11"/>
  <c r="BS58" i="11"/>
  <c r="L59" i="11"/>
  <c r="AS59" i="11"/>
  <c r="AT59" i="11"/>
  <c r="A17" i="15"/>
  <c r="A81" i="15"/>
  <c r="A25" i="15"/>
  <c r="A41" i="15"/>
  <c r="A33" i="15"/>
  <c r="A49" i="15" s="1"/>
  <c r="A57" i="15" s="1"/>
  <c r="C16" i="15"/>
  <c r="C80" i="15" s="1"/>
  <c r="C56" i="15"/>
  <c r="F75" i="15"/>
  <c r="C72" i="15"/>
  <c r="C40" i="15"/>
  <c r="C24" i="15"/>
  <c r="C88" i="15" s="1"/>
  <c r="C64" i="15"/>
  <c r="C32" i="15"/>
  <c r="G4" i="10"/>
  <c r="A65" i="15"/>
  <c r="E43" i="15"/>
  <c r="E75" i="15"/>
  <c r="D83" i="15"/>
  <c r="C59" i="15"/>
  <c r="G59" i="15"/>
  <c r="E76" i="15"/>
  <c r="G60" i="15"/>
  <c r="D52" i="15"/>
  <c r="C27" i="15"/>
  <c r="G27" i="15"/>
  <c r="D51" i="15"/>
  <c r="G5" i="10" l="1"/>
  <c r="C4" i="10"/>
  <c r="G36" i="15"/>
  <c r="C35" i="15"/>
  <c r="E51" i="15"/>
  <c r="D4" i="10"/>
  <c r="F4" i="15"/>
  <c r="D35" i="15"/>
  <c r="D5" i="10"/>
  <c r="D28" i="15"/>
  <c r="E83" i="15"/>
  <c r="E19" i="15"/>
  <c r="C3" i="15"/>
  <c r="D27" i="15"/>
  <c r="G67" i="15"/>
  <c r="F43" i="15"/>
  <c r="G3" i="15"/>
  <c r="F52" i="15"/>
  <c r="E4" i="10"/>
  <c r="E20" i="15"/>
  <c r="G4" i="15"/>
  <c r="G68" i="15"/>
  <c r="C36" i="15"/>
  <c r="E52" i="15"/>
  <c r="C67" i="15"/>
  <c r="F11" i="15"/>
  <c r="G35" i="15"/>
  <c r="D59" i="15"/>
  <c r="E11" i="15"/>
  <c r="D19" i="15"/>
  <c r="C83" i="15"/>
  <c r="F51" i="15"/>
  <c r="C43" i="15"/>
  <c r="E61" i="15"/>
  <c r="E59" i="15"/>
  <c r="F19" i="15"/>
  <c r="F83" i="15"/>
  <c r="C75" i="15"/>
  <c r="G11" i="15"/>
  <c r="D3" i="15"/>
  <c r="G43" i="15"/>
  <c r="C11" i="15"/>
  <c r="E27" i="15"/>
  <c r="F12" i="15"/>
  <c r="F21" i="15"/>
  <c r="C69" i="15"/>
  <c r="D29" i="15"/>
  <c r="G77" i="15"/>
  <c r="F76" i="15"/>
  <c r="D67" i="15"/>
  <c r="G75" i="15"/>
  <c r="G83" i="15"/>
  <c r="D75" i="15"/>
  <c r="C51" i="15"/>
  <c r="G19" i="15"/>
  <c r="G51" i="15"/>
  <c r="F27" i="15"/>
  <c r="C19" i="15"/>
  <c r="E3" i="15"/>
  <c r="C45" i="15"/>
  <c r="E6" i="10"/>
  <c r="E68" i="15"/>
  <c r="C46" i="15"/>
  <c r="D6" i="15"/>
  <c r="G14" i="15"/>
  <c r="F4" i="10"/>
  <c r="E67" i="15"/>
  <c r="D11" i="15"/>
  <c r="D43" i="15"/>
  <c r="E35" i="15"/>
  <c r="G78" i="15"/>
  <c r="D62" i="15"/>
  <c r="G37" i="15"/>
  <c r="D13" i="15"/>
  <c r="E7" i="15"/>
  <c r="G22" i="15"/>
  <c r="F7" i="10"/>
  <c r="E70" i="15"/>
  <c r="G54" i="15"/>
  <c r="D46" i="15"/>
  <c r="D45" i="15"/>
  <c r="C21" i="15"/>
  <c r="G20" i="15"/>
  <c r="E4" i="15"/>
  <c r="C52" i="15"/>
  <c r="D70" i="15"/>
  <c r="F54" i="15"/>
  <c r="E30" i="15"/>
  <c r="F86" i="15"/>
  <c r="C78" i="15"/>
  <c r="E62" i="15"/>
  <c r="G46" i="15"/>
  <c r="D38" i="15"/>
  <c r="F22" i="15"/>
  <c r="C14" i="15"/>
  <c r="E7" i="10"/>
  <c r="F85" i="15"/>
  <c r="D37" i="15"/>
  <c r="D69" i="15"/>
  <c r="F53" i="15"/>
  <c r="E29" i="15"/>
  <c r="G13" i="15"/>
  <c r="D5" i="15"/>
  <c r="C44" i="15"/>
  <c r="G12" i="15"/>
  <c r="D4" i="15"/>
  <c r="C76" i="15"/>
  <c r="G44" i="15"/>
  <c r="C77" i="15"/>
  <c r="C13" i="15"/>
  <c r="E5" i="10"/>
  <c r="F60" i="15"/>
  <c r="D77" i="15"/>
  <c r="C85" i="15"/>
  <c r="G84" i="15"/>
  <c r="D76" i="15"/>
  <c r="D12" i="15"/>
  <c r="F35" i="15"/>
  <c r="E71" i="15"/>
  <c r="F23" i="15"/>
  <c r="C29" i="15"/>
  <c r="F67" i="15"/>
  <c r="F3" i="15"/>
  <c r="E77" i="15"/>
  <c r="E5" i="15"/>
  <c r="F29" i="15"/>
  <c r="C53" i="15"/>
  <c r="G63" i="15"/>
  <c r="E38" i="15"/>
  <c r="F6" i="10"/>
  <c r="E63" i="15"/>
  <c r="D39" i="15"/>
  <c r="D79" i="15"/>
  <c r="G86" i="15"/>
  <c r="E37" i="15"/>
  <c r="E39" i="15"/>
  <c r="E14" i="15"/>
  <c r="G7" i="10"/>
  <c r="D22" i="15"/>
  <c r="D21" i="15"/>
  <c r="D53" i="15"/>
  <c r="F37" i="15"/>
  <c r="E79" i="15"/>
  <c r="F61" i="15"/>
  <c r="C54" i="15"/>
  <c r="G29" i="15"/>
  <c r="F62" i="15"/>
  <c r="F30" i="15"/>
  <c r="E6" i="15"/>
  <c r="E69" i="15"/>
  <c r="C55" i="15"/>
  <c r="C86" i="15"/>
  <c r="D78" i="15"/>
  <c r="C22" i="15"/>
  <c r="C15" i="15"/>
  <c r="F63" i="15"/>
  <c r="D14" i="15"/>
  <c r="G23" i="15"/>
  <c r="F87" i="15"/>
  <c r="G47" i="15"/>
  <c r="D15" i="15"/>
  <c r="G79" i="15"/>
  <c r="F55" i="15"/>
  <c r="E86" i="15"/>
  <c r="D55" i="15"/>
  <c r="C47" i="15"/>
  <c r="G15" i="15"/>
  <c r="C87" i="15"/>
  <c r="D47" i="15"/>
  <c r="D20" i="15"/>
  <c r="F36" i="15"/>
  <c r="G87" i="15"/>
  <c r="F8" i="10"/>
  <c r="C84" i="15"/>
  <c r="C20" i="15"/>
  <c r="F5" i="10"/>
  <c r="G52" i="15"/>
  <c r="D44" i="15"/>
  <c r="F28" i="15"/>
  <c r="F59" i="15"/>
  <c r="G55" i="15"/>
  <c r="F31" i="15"/>
  <c r="C23" i="15"/>
  <c r="D7" i="15"/>
  <c r="C79" i="15"/>
  <c r="E8" i="10"/>
  <c r="D71" i="15"/>
  <c r="E31" i="15"/>
  <c r="G76" i="15"/>
  <c r="D68" i="15"/>
  <c r="E28" i="15"/>
  <c r="F84" i="15"/>
  <c r="E60" i="15"/>
  <c r="D36" i="15"/>
  <c r="F20" i="15"/>
  <c r="C12" i="15"/>
  <c r="F79" i="15"/>
  <c r="E55" i="15"/>
  <c r="D31" i="15"/>
  <c r="C7" i="15"/>
  <c r="G71" i="15"/>
  <c r="F47" i="15"/>
  <c r="E23" i="15"/>
  <c r="D8" i="10"/>
  <c r="F14" i="15"/>
  <c r="G70" i="15"/>
  <c r="F46" i="15"/>
  <c r="C38" i="15"/>
  <c r="E22" i="15"/>
  <c r="G6" i="15"/>
  <c r="D7" i="10"/>
  <c r="F78" i="15"/>
  <c r="C70" i="15"/>
  <c r="E54" i="15"/>
  <c r="G38" i="15"/>
  <c r="D30" i="15"/>
  <c r="C6" i="15"/>
  <c r="E53" i="15"/>
  <c r="C5" i="15"/>
  <c r="D61" i="15"/>
  <c r="E21" i="15"/>
  <c r="C37" i="15"/>
  <c r="G5" i="15"/>
  <c r="E85" i="15"/>
  <c r="F45" i="15"/>
  <c r="D6" i="10"/>
  <c r="D60" i="15"/>
  <c r="F44" i="15"/>
  <c r="C71" i="15"/>
  <c r="G39" i="15"/>
  <c r="F15" i="15"/>
  <c r="E87" i="15"/>
  <c r="D63" i="15"/>
  <c r="C39" i="15"/>
  <c r="G7" i="15"/>
  <c r="F39" i="15"/>
  <c r="C31" i="15"/>
  <c r="E15" i="15"/>
  <c r="G8" i="10"/>
  <c r="D87" i="15"/>
  <c r="F71" i="15"/>
  <c r="C63" i="15"/>
  <c r="E47" i="15"/>
  <c r="G31" i="15"/>
  <c r="D23" i="15"/>
  <c r="F7" i="15"/>
  <c r="C8" i="10"/>
  <c r="G62" i="15"/>
  <c r="D86" i="15"/>
  <c r="C62" i="15"/>
  <c r="E46" i="15"/>
  <c r="G30" i="15"/>
  <c r="F6" i="15"/>
  <c r="C7" i="10"/>
  <c r="E78" i="15"/>
  <c r="D54" i="15"/>
  <c r="F38" i="15"/>
  <c r="C30" i="15"/>
  <c r="E13" i="15"/>
  <c r="D85" i="15"/>
  <c r="F69" i="15"/>
  <c r="C61" i="15"/>
  <c r="E45" i="15"/>
  <c r="F5" i="15"/>
  <c r="C6" i="10"/>
  <c r="C28" i="15"/>
  <c r="D84" i="15"/>
  <c r="F68" i="15"/>
  <c r="E12" i="15"/>
  <c r="E44" i="15"/>
  <c r="E36" i="15"/>
  <c r="E84" i="15"/>
  <c r="F77" i="15"/>
  <c r="F13" i="15"/>
  <c r="C60" i="15"/>
  <c r="G28" i="15"/>
  <c r="C5" i="10"/>
  <c r="G61" i="15"/>
  <c r="G6" i="10"/>
  <c r="G85" i="15"/>
  <c r="G21" i="15"/>
  <c r="G45" i="15"/>
  <c r="C68" i="15"/>
  <c r="C4" i="15"/>
  <c r="G69" i="15"/>
  <c r="F70" i="15"/>
  <c r="G53" i="15"/>
</calcChain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sz val="9"/>
            <color indexed="81"/>
            <rFont val="宋体"/>
            <family val="3"/>
            <charset val="134"/>
          </rPr>
          <t>请输入教师姓名或班级简称（如信工1，电科1，中法，信创，电卓）</t>
        </r>
      </text>
    </comment>
    <comment ref="J2" authorId="0">
      <text>
        <r>
          <rPr>
            <b/>
            <sz val="9"/>
            <color indexed="81"/>
            <rFont val="宋体"/>
            <family val="3"/>
            <charset val="134"/>
          </rPr>
          <t>请输入姓名或班级简称（如信工1，电科</t>
        </r>
        <r>
          <rPr>
            <b/>
            <sz val="9"/>
            <color indexed="81"/>
            <rFont val="宋体"/>
            <family val="3"/>
            <charset val="134"/>
          </rPr>
          <t>2，冯班，卓班</t>
        </r>
        <r>
          <rPr>
            <b/>
            <sz val="9"/>
            <color indexed="81"/>
            <rFont val="宋体"/>
            <family val="3"/>
            <charset val="134"/>
          </rPr>
          <t>）或课程名</t>
        </r>
      </text>
    </comment>
  </commentList>
</comments>
</file>

<file path=xl/sharedStrings.xml><?xml version="1.0" encoding="utf-8"?>
<sst xmlns="http://schemas.openxmlformats.org/spreadsheetml/2006/main" count="576" uniqueCount="226">
  <si>
    <t>星期二</t>
  </si>
  <si>
    <t>星期三</t>
  </si>
  <si>
    <t>星期四</t>
  </si>
  <si>
    <t>星期五</t>
  </si>
  <si>
    <t>备注：</t>
    <phoneticPr fontId="2" type="noConversion"/>
  </si>
  <si>
    <t>节次</t>
  </si>
  <si>
    <t>星期一</t>
  </si>
  <si>
    <t>上
午</t>
  </si>
  <si>
    <t>第
一
二
节</t>
  </si>
  <si>
    <t>第
三
四
节</t>
  </si>
  <si>
    <t>下
午</t>
  </si>
  <si>
    <t>第
五
六
节</t>
  </si>
  <si>
    <t>第
七
八
节</t>
  </si>
  <si>
    <t>晚
上</t>
  </si>
  <si>
    <t>第
九
十
11
节</t>
  </si>
  <si>
    <t>信工1</t>
    <phoneticPr fontId="2" type="noConversion"/>
  </si>
  <si>
    <t>信工2</t>
    <phoneticPr fontId="2" type="noConversion"/>
  </si>
  <si>
    <t>信工3</t>
  </si>
  <si>
    <t>信工4</t>
  </si>
  <si>
    <t>信工5</t>
  </si>
  <si>
    <t>2018-2019学年第1学期</t>
    <phoneticPr fontId="2" type="noConversion"/>
  </si>
  <si>
    <t>第
三
四
节</t>
    <phoneticPr fontId="2" type="noConversion"/>
  </si>
  <si>
    <t>下
午</t>
    <phoneticPr fontId="2" type="noConversion"/>
  </si>
  <si>
    <t>第
五
六
节</t>
    <phoneticPr fontId="2" type="noConversion"/>
  </si>
  <si>
    <t>第
七
八
节</t>
    <phoneticPr fontId="2" type="noConversion"/>
  </si>
  <si>
    <t>晚
上</t>
    <phoneticPr fontId="2" type="noConversion"/>
  </si>
  <si>
    <t>第
九
十
十
一
节</t>
    <phoneticPr fontId="2" type="noConversion"/>
  </si>
  <si>
    <t>16级教师/班级课程表</t>
    <phoneticPr fontId="2" type="noConversion"/>
  </si>
  <si>
    <t>信工4</t>
    <phoneticPr fontId="2" type="noConversion"/>
  </si>
  <si>
    <t>信工5</t>
    <phoneticPr fontId="2" type="noConversion"/>
  </si>
  <si>
    <t>信工6</t>
    <phoneticPr fontId="2" type="noConversion"/>
  </si>
  <si>
    <t>电卓</t>
    <phoneticPr fontId="2" type="noConversion"/>
  </si>
  <si>
    <t>第
九
至
十一
节</t>
    <phoneticPr fontId="2" type="noConversion"/>
  </si>
  <si>
    <t>注：</t>
    <phoneticPr fontId="2" type="noConversion"/>
  </si>
  <si>
    <r>
      <t>学院名称：</t>
    </r>
    <r>
      <rPr>
        <sz val="11"/>
        <color indexed="8"/>
        <rFont val="宋体"/>
        <family val="3"/>
        <charset val="134"/>
      </rPr>
      <t>电子与信息学院</t>
    </r>
    <phoneticPr fontId="2" type="noConversion"/>
  </si>
  <si>
    <t>MON</t>
    <phoneticPr fontId="2" type="noConversion"/>
  </si>
  <si>
    <t>TUE</t>
    <phoneticPr fontId="2" type="noConversion"/>
  </si>
  <si>
    <t>WED</t>
    <phoneticPr fontId="2" type="noConversion"/>
  </si>
  <si>
    <t>THUS</t>
    <phoneticPr fontId="2" type="noConversion"/>
  </si>
  <si>
    <t>TIME</t>
    <phoneticPr fontId="2" type="noConversion"/>
  </si>
  <si>
    <t>10:00-11:40</t>
    <phoneticPr fontId="2" type="noConversion"/>
  </si>
  <si>
    <t>14:30-16:10</t>
    <phoneticPr fontId="2" type="noConversion"/>
  </si>
  <si>
    <t>16:20-18:00</t>
    <phoneticPr fontId="2" type="noConversion"/>
  </si>
  <si>
    <t>19:00-21:35</t>
    <phoneticPr fontId="2" type="noConversion"/>
  </si>
  <si>
    <t>电科1</t>
    <phoneticPr fontId="2" type="noConversion"/>
  </si>
  <si>
    <t>班级</t>
    <phoneticPr fontId="2" type="noConversion"/>
  </si>
  <si>
    <t>人数</t>
    <phoneticPr fontId="2" type="noConversion"/>
  </si>
  <si>
    <t>8:00 - 9:40</t>
    <phoneticPr fontId="2" type="noConversion"/>
  </si>
  <si>
    <t>辅助课程表</t>
    <phoneticPr fontId="2" type="noConversion"/>
  </si>
  <si>
    <t>信工3</t>
    <phoneticPr fontId="2" type="noConversion"/>
  </si>
  <si>
    <t>FRI</t>
    <phoneticPr fontId="2" type="noConversion"/>
  </si>
  <si>
    <t>黄晓梅</t>
  </si>
  <si>
    <t>赖丽娟</t>
  </si>
  <si>
    <t>袁炎成</t>
  </si>
  <si>
    <t>梁仕文</t>
  </si>
  <si>
    <t>吕毅恒</t>
  </si>
  <si>
    <t>邓洪波</t>
  </si>
  <si>
    <t>秦慧平</t>
  </si>
  <si>
    <t>张林丽</t>
  </si>
  <si>
    <t>备注：</t>
    <phoneticPr fontId="2" type="noConversion"/>
  </si>
  <si>
    <t>TIME</t>
    <phoneticPr fontId="2" type="noConversion"/>
  </si>
  <si>
    <t>MON</t>
    <phoneticPr fontId="2" type="noConversion"/>
  </si>
  <si>
    <t>电科2</t>
  </si>
  <si>
    <t>电科2</t>
    <phoneticPr fontId="2" type="noConversion"/>
  </si>
  <si>
    <t>信工2</t>
  </si>
  <si>
    <t>信工6</t>
  </si>
  <si>
    <t>电路31411</t>
    <phoneticPr fontId="8" type="noConversion"/>
  </si>
  <si>
    <t>模电电工31401-402</t>
    <phoneticPr fontId="8" type="noConversion"/>
  </si>
  <si>
    <t>数电31407-408</t>
    <phoneticPr fontId="8" type="noConversion"/>
  </si>
  <si>
    <t>模电电工31403-404</t>
    <phoneticPr fontId="8" type="noConversion"/>
  </si>
  <si>
    <t>信工1</t>
    <phoneticPr fontId="8" type="noConversion"/>
  </si>
  <si>
    <t>电科1</t>
    <phoneticPr fontId="8" type="noConversion"/>
  </si>
  <si>
    <t>电卓</t>
    <phoneticPr fontId="8" type="noConversion"/>
  </si>
  <si>
    <t>信创</t>
    <phoneticPr fontId="8" type="noConversion"/>
  </si>
  <si>
    <t>信创</t>
    <phoneticPr fontId="2" type="noConversion"/>
  </si>
  <si>
    <r>
      <t>通信原理3</t>
    </r>
    <r>
      <rPr>
        <sz val="11"/>
        <color indexed="8"/>
        <rFont val="宋体"/>
        <family val="3"/>
        <charset val="134"/>
      </rPr>
      <t>1405</t>
    </r>
    <phoneticPr fontId="8" type="noConversion"/>
  </si>
  <si>
    <t>射频电路31409</t>
    <phoneticPr fontId="8" type="noConversion"/>
  </si>
  <si>
    <t>通信电子线路课程设计31405</t>
    <phoneticPr fontId="8" type="noConversion"/>
  </si>
  <si>
    <t>数字信号处理31405</t>
    <phoneticPr fontId="8" type="noConversion"/>
  </si>
  <si>
    <t>数字系统设计实验31312</t>
    <phoneticPr fontId="8" type="noConversion"/>
  </si>
  <si>
    <t>半导体物理与器件实验31512</t>
    <phoneticPr fontId="8" type="noConversion"/>
  </si>
  <si>
    <t>三下</t>
    <phoneticPr fontId="8" type="noConversion"/>
  </si>
  <si>
    <t>一下</t>
    <phoneticPr fontId="8" type="noConversion"/>
  </si>
  <si>
    <t>二下</t>
    <phoneticPr fontId="8" type="noConversion"/>
  </si>
  <si>
    <t>四下</t>
    <phoneticPr fontId="8" type="noConversion"/>
  </si>
  <si>
    <t>中法</t>
    <phoneticPr fontId="2" type="noConversion"/>
  </si>
  <si>
    <r>
      <t>学院名称：</t>
    </r>
    <r>
      <rPr>
        <sz val="11"/>
        <rFont val="宋体"/>
        <family val="3"/>
        <charset val="134"/>
      </rPr>
      <t>电子与信息学院</t>
    </r>
    <phoneticPr fontId="2" type="noConversion"/>
  </si>
  <si>
    <t>第
一
二
节</t>
    <phoneticPr fontId="2" type="noConversion"/>
  </si>
  <si>
    <t>第
三
四
节</t>
    <phoneticPr fontId="2" type="noConversion"/>
  </si>
  <si>
    <t>第
五
六
节</t>
    <phoneticPr fontId="2" type="noConversion"/>
  </si>
  <si>
    <t>第
七
八
节</t>
    <phoneticPr fontId="2" type="noConversion"/>
  </si>
  <si>
    <t>第
九
十
节</t>
    <phoneticPr fontId="2" type="noConversion"/>
  </si>
  <si>
    <t>备注：</t>
    <phoneticPr fontId="2" type="noConversion"/>
  </si>
  <si>
    <t>中法</t>
    <phoneticPr fontId="8" type="noConversion"/>
  </si>
  <si>
    <t>一晚</t>
    <phoneticPr fontId="8" type="noConversion"/>
  </si>
  <si>
    <t>五下</t>
    <phoneticPr fontId="8" type="noConversion"/>
  </si>
  <si>
    <t>马原</t>
    <phoneticPr fontId="8" type="noConversion"/>
  </si>
  <si>
    <t>三晚</t>
    <phoneticPr fontId="8" type="noConversion"/>
  </si>
  <si>
    <t>二下</t>
    <phoneticPr fontId="8" type="noConversion"/>
  </si>
  <si>
    <t>微机系统与接口课程设计</t>
    <phoneticPr fontId="8" type="noConversion"/>
  </si>
  <si>
    <t>通信电子线路实验31409</t>
    <phoneticPr fontId="8" type="noConversion"/>
  </si>
  <si>
    <t>微机系统与接口实验31312</t>
    <phoneticPr fontId="8" type="noConversion"/>
  </si>
  <si>
    <t>数学实验4号楼</t>
    <phoneticPr fontId="8" type="noConversion"/>
  </si>
  <si>
    <t>6中法合</t>
    <phoneticPr fontId="8" type="noConversion"/>
  </si>
  <si>
    <t>中法卓越合</t>
    <phoneticPr fontId="8" type="noConversion"/>
  </si>
  <si>
    <r>
      <t xml:space="preserve">电子与信息实验教学中心 本科实验教学资源统计      </t>
    </r>
    <r>
      <rPr>
        <sz val="16"/>
        <color indexed="8"/>
        <rFont val="宋体"/>
        <family val="3"/>
        <charset val="134"/>
      </rPr>
      <t>2018.12.04</t>
    </r>
    <phoneticPr fontId="10" type="noConversion"/>
  </si>
  <si>
    <t>房号</t>
    <phoneticPr fontId="10" type="noConversion"/>
  </si>
  <si>
    <t>实验室名称</t>
    <phoneticPr fontId="10" type="noConversion"/>
  </si>
  <si>
    <t>实验室管理员</t>
    <phoneticPr fontId="10" type="noConversion"/>
  </si>
  <si>
    <t>实验台(张)</t>
    <phoneticPr fontId="10" type="noConversion"/>
  </si>
  <si>
    <t>电脑(台)</t>
    <phoneticPr fontId="10" type="noConversion"/>
  </si>
  <si>
    <t>专用设备(套)</t>
    <phoneticPr fontId="10" type="noConversion"/>
  </si>
  <si>
    <t>承担外学院课程</t>
    <phoneticPr fontId="10" type="noConversion"/>
  </si>
  <si>
    <t>EDA与系统设计实验室1</t>
    <phoneticPr fontId="2" type="noConversion"/>
  </si>
  <si>
    <t>313A</t>
    <phoneticPr fontId="10" type="noConversion"/>
  </si>
  <si>
    <t>EDA与系统设计实验室2</t>
    <phoneticPr fontId="2" type="noConversion"/>
  </si>
  <si>
    <t>401-402</t>
    <phoneticPr fontId="10" type="noConversion"/>
  </si>
  <si>
    <t>电子线路基础实验室1</t>
    <phoneticPr fontId="2" type="noConversion"/>
  </si>
  <si>
    <t>下学期：自动化、材料、物理、机械</t>
    <phoneticPr fontId="10" type="noConversion"/>
  </si>
  <si>
    <t>403-404</t>
    <phoneticPr fontId="10" type="noConversion"/>
  </si>
  <si>
    <t>电子线路基础实验室2</t>
    <phoneticPr fontId="2" type="noConversion"/>
  </si>
  <si>
    <t>信号与信息处理实验室</t>
    <phoneticPr fontId="2" type="noConversion"/>
  </si>
  <si>
    <t>407-408</t>
    <phoneticPr fontId="10" type="noConversion"/>
  </si>
  <si>
    <t>数字与逻辑电路实验室</t>
    <phoneticPr fontId="2" type="noConversion"/>
  </si>
  <si>
    <t>上学期：材料、物理、机械
下学期：自动化</t>
    <phoneticPr fontId="10" type="noConversion"/>
  </si>
  <si>
    <t>通信电子线路与射频实验室</t>
    <phoneticPr fontId="2" type="noConversion"/>
  </si>
  <si>
    <t>通信光电子技术实验室</t>
    <phoneticPr fontId="2" type="noConversion"/>
  </si>
  <si>
    <t>15套信息光电子+17套光纤</t>
    <phoneticPr fontId="10" type="noConversion"/>
  </si>
  <si>
    <t>下学期：材料</t>
    <phoneticPr fontId="10" type="noConversion"/>
  </si>
  <si>
    <t>电路分析实验室</t>
    <phoneticPr fontId="2" type="noConversion"/>
  </si>
  <si>
    <t>下学期：自动化、物理</t>
    <phoneticPr fontId="10" type="noConversion"/>
  </si>
  <si>
    <t>集成电路创新实验室</t>
    <phoneticPr fontId="2" type="noConversion"/>
  </si>
  <si>
    <t>陈平</t>
    <phoneticPr fontId="2" type="noConversion"/>
  </si>
  <si>
    <t>集成电路设计实验室1</t>
    <phoneticPr fontId="2" type="noConversion"/>
  </si>
  <si>
    <t>梁志明</t>
    <phoneticPr fontId="2" type="noConversion"/>
  </si>
  <si>
    <t>集成电路设计实验室2</t>
    <phoneticPr fontId="2" type="noConversion"/>
  </si>
  <si>
    <t>集成电路测试实验室</t>
    <phoneticPr fontId="2" type="noConversion"/>
  </si>
  <si>
    <t>半导体物理与器件实验室</t>
    <phoneticPr fontId="2" type="noConversion"/>
  </si>
  <si>
    <t>信号与系统实验31507</t>
    <phoneticPr fontId="8" type="noConversion"/>
  </si>
  <si>
    <t>信号与系统实验31405</t>
    <phoneticPr fontId="8" type="noConversion"/>
  </si>
  <si>
    <t>一二上，二四五下</t>
    <phoneticPr fontId="8" type="noConversion"/>
  </si>
  <si>
    <t>信号与系统实验31407</t>
    <phoneticPr fontId="8" type="noConversion"/>
  </si>
  <si>
    <t>一下单</t>
    <phoneticPr fontId="8" type="noConversion"/>
  </si>
  <si>
    <t>一下双</t>
    <phoneticPr fontId="8" type="noConversion"/>
  </si>
  <si>
    <t>三下单</t>
    <phoneticPr fontId="8" type="noConversion"/>
  </si>
  <si>
    <t>三下双</t>
    <phoneticPr fontId="8" type="noConversion"/>
  </si>
  <si>
    <t>四下单</t>
    <phoneticPr fontId="8" type="noConversion"/>
  </si>
  <si>
    <t>四下双</t>
    <phoneticPr fontId="8" type="noConversion"/>
  </si>
  <si>
    <t>五下单</t>
    <phoneticPr fontId="8" type="noConversion"/>
  </si>
  <si>
    <t>五下双</t>
    <phoneticPr fontId="8" type="noConversion"/>
  </si>
  <si>
    <t>二下单</t>
    <phoneticPr fontId="8" type="noConversion"/>
  </si>
  <si>
    <t>二下双</t>
    <phoneticPr fontId="8" type="noConversion"/>
  </si>
  <si>
    <t>信创</t>
    <phoneticPr fontId="2" type="noConversion"/>
  </si>
  <si>
    <t>信工6</t>
    <phoneticPr fontId="2" type="noConversion"/>
  </si>
  <si>
    <t>中法</t>
    <phoneticPr fontId="2" type="noConversion"/>
  </si>
  <si>
    <t>8:50 - 10:25</t>
    <phoneticPr fontId="2" type="noConversion"/>
  </si>
  <si>
    <t>10:40-12:15</t>
    <phoneticPr fontId="2" type="noConversion"/>
  </si>
  <si>
    <t>14:00-15:35</t>
    <phoneticPr fontId="2" type="noConversion"/>
  </si>
  <si>
    <t>15:45-17:20</t>
    <phoneticPr fontId="2" type="noConversion"/>
  </si>
  <si>
    <t>46人</t>
    <phoneticPr fontId="2" type="noConversion"/>
  </si>
  <si>
    <r>
      <t>202</t>
    </r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-202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学年第2学期</t>
    </r>
    <phoneticPr fontId="2" type="noConversion"/>
  </si>
  <si>
    <r>
      <t>2</t>
    </r>
    <r>
      <rPr>
        <b/>
        <sz val="18"/>
        <rFont val="宋体"/>
        <family val="3"/>
        <charset val="134"/>
      </rPr>
      <t>1</t>
    </r>
    <r>
      <rPr>
        <b/>
        <sz val="18"/>
        <rFont val="宋体"/>
        <family val="3"/>
        <charset val="134"/>
      </rPr>
      <t>级年级课程表</t>
    </r>
    <phoneticPr fontId="2" type="noConversion"/>
  </si>
  <si>
    <r>
      <t>5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</si>
  <si>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r>
      <t>4</t>
    </r>
    <r>
      <rPr>
        <sz val="11"/>
        <color indexed="8"/>
        <rFont val="宋体"/>
        <family val="3"/>
        <charset val="134"/>
      </rPr>
      <t>8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</si>
  <si>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r>
      <t>4</t>
    </r>
    <r>
      <rPr>
        <sz val="11"/>
        <color indexed="8"/>
        <rFont val="宋体"/>
        <family val="3"/>
        <charset val="134"/>
      </rPr>
      <t>6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</si>
  <si>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r>
      <t>5</t>
    </r>
    <r>
      <rPr>
        <sz val="11"/>
        <color indexed="8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  <scheme val="minor"/>
      </rPr>
      <t>人</t>
    </r>
    <phoneticPr fontId="2" type="noConversion"/>
  </si>
  <si>
    <t>五山计算中心：彭老师;87111026,87111466</t>
  </si>
  <si>
    <t>大学城计算中心：吴老师39382117</t>
  </si>
  <si>
    <t>国际校区计算中心：邓老师81181642</t>
  </si>
  <si>
    <r>
      <t>[</t>
    </r>
    <r>
      <rPr>
        <sz val="9"/>
        <color rgb="FFFF0000"/>
        <rFont val="宋体"/>
        <family val="3"/>
        <charset val="134"/>
      </rPr>
      <t>体育</t>
    </r>
    <r>
      <rPr>
        <sz val="9"/>
        <rFont val="宋体"/>
        <family val="3"/>
        <charset val="134"/>
      </rPr>
      <t>]
◇1-16周◇信工1,信工2,信工3,信工4,信工5,信创¶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</si>
  <si>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大学英语上机</t>
    </r>
    <r>
      <rPr>
        <sz val="9"/>
        <rFont val="宋体"/>
        <family val="3"/>
        <charset val="134"/>
      </rPr>
      <t>]
◇4-15周◇信工1,信工2,信工3,信工4,信工5,信创¶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</si>
  <si>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大学英语综合</t>
    </r>
    <r>
      <rPr>
        <sz val="9"/>
        <rFont val="宋体"/>
        <family val="3"/>
        <charset val="134"/>
      </rPr>
      <t>]
◇4-15周◇信工1,信工2,信工3,信工4,信工5,信创¶</t>
    </r>
    <phoneticPr fontId="2" type="noConversion"/>
  </si>
  <si>
    <t>高级语言程序设计课程设计12侯识华，34创新曾衍辉，5创高学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</si>
  <si>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
罗智峰◇13-16周◇信工3,信工4¶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</si>
  <si>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工程制图习题</t>
    </r>
    <r>
      <rPr>
        <sz val="9"/>
        <rFont val="宋体"/>
        <family val="3"/>
        <charset val="134"/>
      </rPr>
      <t>]
彭华明◇2-17周◇信工3,信工4,信工5,信创¶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</si>
  <si>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工程制图习题</t>
    </r>
    <r>
      <rPr>
        <sz val="9"/>
        <rFont val="宋体"/>
        <family val="3"/>
        <charset val="134"/>
      </rPr>
      <t>]
李淼◇2-17周◇信工1,信工2¶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</si>
  <si>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军事理论</t>
    </r>
    <r>
      <rPr>
        <sz val="9"/>
        <rFont val="宋体"/>
        <family val="3"/>
        <charset val="134"/>
      </rPr>
      <t>]
◇1-9周◇信工1,信工2,信工3,信工4¶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</si>
  <si>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军事理论</t>
    </r>
    <r>
      <rPr>
        <sz val="9"/>
        <rFont val="宋体"/>
        <family val="3"/>
        <charset val="134"/>
      </rPr>
      <t>]
◇1-9周◇信工5,信创¶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</si>
  <si>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数据结构实验</t>
    </r>
    <r>
      <rPr>
        <sz val="9"/>
        <rFont val="宋体"/>
        <family val="3"/>
        <charset val="134"/>
      </rPr>
      <t>]
侯识华◇13-16周◇信工1,信工2¶</t>
    </r>
    <phoneticPr fontId="2" type="noConversion"/>
  </si>
  <si>
    <t>[微积分]A2101
朱远鹏◇1-5，7-14周◇信工1,信工2¶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</si>
  <si>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rFont val="宋体"/>
        <family val="3"/>
        <charset val="134"/>
      </rPr>
      <t>]A2206
陈丽娟◇1-16周◇信工1,信工2¶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</si>
  <si>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概率论</t>
    </r>
    <r>
      <rPr>
        <sz val="9"/>
        <rFont val="宋体"/>
        <family val="3"/>
        <charset val="134"/>
      </rPr>
      <t>]A2102
蒋金山◇1-16周单◇信工1,信工2¶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</si>
  <si>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中国近现代史纲要</t>
    </r>
    <r>
      <rPr>
        <sz val="9"/>
        <rFont val="宋体"/>
        <family val="3"/>
        <charset val="134"/>
      </rPr>
      <t>]A2101
周云◇1-12周◇信工1,信工2,信工5¶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</si>
  <si>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]A3404
朱浩慎◇1-16周◇信工1¶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</si>
  <si>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概率论</t>
    </r>
    <r>
      <rPr>
        <sz val="9"/>
        <rFont val="宋体"/>
        <family val="3"/>
        <charset val="134"/>
      </rPr>
      <t>]A2102
蒋金山◇1-16周◇信工1,信工2¶</t>
    </r>
    <phoneticPr fontId="2" type="noConversion"/>
  </si>
  <si>
    <t>[微积分]A2101
朱远鹏◇1-5，7-15周◇信工1,信工2¶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</si>
  <si>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]A1102
侯识华◇1-12周◇信工1,信工2¶
[数据结构实验]
侯识华◇13-16周◇信工1,信工2¶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</si>
  <si>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rFont val="宋体"/>
        <family val="3"/>
        <charset val="134"/>
      </rPr>
      <t>]A2206
陈丽娟◇1-16周◇信工1,信工2¶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</si>
  <si>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]A3404
朱浩慎◇1-10，12-17周◇信工1¶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</si>
  <si>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</t>
    </r>
    <r>
      <rPr>
        <sz val="9"/>
        <rFont val="宋体"/>
        <family val="3"/>
        <charset val="134"/>
      </rPr>
      <t>]A2306
李淼◇1-12周◇信工1,信工2¶</t>
    </r>
    <phoneticPr fontId="2" type="noConversion"/>
  </si>
  <si>
    <t>[微积分]A2101
朱远鹏◇1-5，7-14周◇信工1,信工2¶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</si>
  <si>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]A3404
朱浩慎◇1-10,12-17周◇信工2¶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</si>
  <si>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]A3404
朱浩慎◇1-16周◇信工2¶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</si>
  <si>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概率论</t>
    </r>
    <r>
      <rPr>
        <sz val="9"/>
        <rFont val="宋体"/>
        <family val="3"/>
        <charset val="134"/>
      </rPr>
      <t>]A2102
蒋金山◇1-16周双◇信工3,信工4¶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</si>
  <si>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rFont val="宋体"/>
        <family val="3"/>
        <charset val="134"/>
      </rPr>
      <t>]A2206
陈丽娟◇1-16周◇信工3,信工4¶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</si>
  <si>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概率论</t>
    </r>
    <r>
      <rPr>
        <sz val="9"/>
        <rFont val="宋体"/>
        <family val="3"/>
        <charset val="134"/>
      </rPr>
      <t>]A2102
蒋金山◇1-16周◇信工3,信工4¶</t>
    </r>
    <phoneticPr fontId="2" type="noConversion"/>
  </si>
  <si>
    <t>[微积分]A2101
朱远鹏◇1-5，7-15周◇信工3,信工4¶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</si>
  <si>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]A1103
罗智峰◇1-16周◇信工3,信工4¶</t>
    </r>
    <phoneticPr fontId="2" type="noConversion"/>
  </si>
  <si>
    <t>[微积分]A2101
朱远鹏◇1-5，7-14周◇信工3,信工4¶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</si>
  <si>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</t>
    </r>
    <r>
      <rPr>
        <sz val="9"/>
        <rFont val="宋体"/>
        <family val="3"/>
        <charset val="134"/>
      </rPr>
      <t>]A3407
彭华明◇1-16周◇信工3,信工4¶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</si>
  <si>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</t>
    </r>
    <r>
      <rPr>
        <sz val="9"/>
        <rFont val="宋体"/>
        <family val="3"/>
        <charset val="134"/>
      </rPr>
      <t>]A3407
彭华明◇1-16周第7节◇信工3,信工4¶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</si>
  <si>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概率论</t>
    </r>
    <r>
      <rPr>
        <sz val="9"/>
        <rFont val="宋体"/>
        <family val="3"/>
        <charset val="134"/>
      </rPr>
      <t>]A2102
蒋金山◇1-16周单◇信工5,信创¶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</si>
  <si>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</t>
    </r>
    <r>
      <rPr>
        <sz val="9"/>
        <rFont val="宋体"/>
        <family val="3"/>
        <charset val="134"/>
      </rPr>
      <t>]</t>
    </r>
    <r>
      <rPr>
        <b/>
        <sz val="9"/>
        <rFont val="宋体"/>
        <family val="3"/>
        <charset val="134"/>
      </rPr>
      <t>A3107</t>
    </r>
    <r>
      <rPr>
        <sz val="9"/>
        <rFont val="宋体"/>
        <family val="3"/>
        <charset val="134"/>
      </rPr>
      <t xml:space="preserve">
杜晓明◇1-14周◇信工5¶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</si>
  <si>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大学物理</t>
    </r>
    <r>
      <rPr>
        <sz val="9"/>
        <rFont val="宋体"/>
        <family val="3"/>
        <charset val="134"/>
      </rPr>
      <t>]A3206
万牛◇1-16周◇信工5,信创¶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</si>
  <si>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</t>
    </r>
    <r>
      <rPr>
        <sz val="9"/>
        <rFont val="宋体"/>
        <family val="3"/>
        <charset val="134"/>
      </rPr>
      <t>]A3107
杜晓明◇1-13周◇信工5¶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</si>
  <si>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概率论</t>
    </r>
    <r>
      <rPr>
        <sz val="9"/>
        <rFont val="宋体"/>
        <family val="3"/>
        <charset val="134"/>
      </rPr>
      <t>]A2102
蒋金山◇1-16周◇信工5,信创¶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</si>
  <si>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微积分</t>
    </r>
    <r>
      <rPr>
        <sz val="9"/>
        <rFont val="宋体"/>
        <family val="3"/>
        <charset val="134"/>
      </rPr>
      <t>]A3107
杜晓明◇1-13周◇信工5¶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</si>
  <si>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]A4203
梁凌宇◇1-16周◇信工5¶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</si>
  <si>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]A4203
梁凌宇◇1-8周三节9-16周四节◇信工5¶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</si>
  <si>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</t>
    </r>
    <r>
      <rPr>
        <sz val="9"/>
        <rFont val="宋体"/>
        <family val="3"/>
        <charset val="134"/>
      </rPr>
      <t>]A3407
彭华明◇1-16周◇信工5,信创¶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</si>
  <si>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移动信息化服务的新发展</t>
    </r>
    <r>
      <rPr>
        <sz val="9"/>
        <rFont val="宋体"/>
        <family val="3"/>
        <charset val="134"/>
      </rPr>
      <t>]A1404
金连文◇2-8周双◇信创¶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</si>
  <si>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]A3302
程永宽◇1-18周◇信创,软创,自创¶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</si>
  <si>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]A1404
郭锴凌◇1-16周◇信创¶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</si>
  <si>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数据结构</t>
    </r>
    <r>
      <rPr>
        <sz val="9"/>
        <rFont val="宋体"/>
        <family val="3"/>
        <charset val="134"/>
      </rPr>
      <t>]
郭锴凌◇13-16周◇信创¶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</si>
  <si>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Python语言程序设计</t>
    </r>
    <r>
      <rPr>
        <sz val="9"/>
        <rFont val="宋体"/>
        <family val="3"/>
        <charset val="134"/>
      </rPr>
      <t>]A1106
郭芬◇2-10,12-13周◇信创,工程力学¶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</si>
  <si>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Python语言程序设计</t>
    </r>
    <r>
      <rPr>
        <sz val="9"/>
        <rFont val="宋体"/>
        <family val="3"/>
        <charset val="134"/>
      </rPr>
      <t>]A1106
郭芬◇2-10,12-13周◇信创,工程力学¶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</si>
  <si>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]A3302
程永宽◇1-18周◇信创,软创,自创¶</t>
    </r>
    <phoneticPr fontId="2" type="noConversion"/>
  </si>
  <si>
    <r>
      <t>[</t>
    </r>
    <r>
      <rPr>
        <sz val="9"/>
        <color indexed="10"/>
        <rFont val="宋体"/>
        <family val="3"/>
        <charset val="134"/>
      </rPr>
      <t>工科数学分析</t>
    </r>
    <r>
      <rPr>
        <sz val="9"/>
        <rFont val="宋体"/>
        <family val="3"/>
        <charset val="134"/>
      </rPr>
      <t>]A3302
程永宽◇1-14周第7节，15-18周◇信创,软创,自创¶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</si>
  <si>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工程制图</t>
    </r>
    <r>
      <rPr>
        <sz val="9"/>
        <rFont val="宋体"/>
        <family val="3"/>
        <charset val="134"/>
      </rPr>
      <t>]A2306
李淼◇1-12周◇信工1,信工2¶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</si>
  <si>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中国近现代史纲要</t>
    </r>
    <r>
      <rPr>
        <sz val="9"/>
        <rFont val="宋体"/>
        <family val="3"/>
        <charset val="134"/>
      </rPr>
      <t>]A2308
彭蕙◇1-12周第7节◇信工3,信工4,信创¶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</si>
  <si>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中国近现代史纲要</t>
    </r>
    <r>
      <rPr>
        <sz val="9"/>
        <rFont val="宋体"/>
        <family val="3"/>
        <charset val="134"/>
      </rPr>
      <t>]A2308
彭蕙◇1-12周◇信工3,信工4,信创¶</t>
    </r>
    <phoneticPr fontId="2" type="noConversion"/>
  </si>
  <si>
    <t>请输入姓名</t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</si>
  <si>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]A2104
刘蕴/刘元◇1-16周◇信工5¶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</si>
  <si>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]A2104
刘蕴/刘元◇1-16周◇信工5¶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</si>
  <si>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]A2103
刘蕴/刘元◇1-16周◇信工3,信工4¶</t>
    </r>
    <phoneticPr fontId="2" type="noConversion"/>
  </si>
  <si>
    <r>
      <t>[</t>
    </r>
    <r>
      <rPr>
        <sz val="9"/>
        <color rgb="FFFF0000"/>
        <rFont val="宋体"/>
        <family val="3"/>
        <charset val="134"/>
      </rPr>
      <t>电路</t>
    </r>
    <r>
      <rPr>
        <sz val="9"/>
        <rFont val="宋体"/>
        <family val="3"/>
        <charset val="134"/>
      </rPr>
      <t>]A2103
刘蕴/刘元◇1-10,12-17周◇信工3,信工4¶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</si>
</sst>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206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54">
    <xf numFmtId="0" fontId="0" fillId="0" borderId="0" xfId="0"/>
    <xf numFmtId="0" fontId="0" fillId="0" borderId="0" xfId="0" applyAlignment="1">
      <alignment horizontal="center"/>
    </xf>
    <xf numFmtId="0" fontId="15" fillId="0" borderId="1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5" fillId="0" borderId="2" xfId="5" applyBorder="1" applyAlignment="1">
      <alignment vertical="center"/>
    </xf>
    <xf numFmtId="0" fontId="18" fillId="0" borderId="1" xfId="5" applyFont="1" applyBorder="1" applyAlignment="1" applyProtection="1">
      <alignment vertical="top" wrapText="1"/>
      <protection hidden="1"/>
    </xf>
    <xf numFmtId="0" fontId="19" fillId="2" borderId="0" xfId="0" applyFont="1" applyFill="1"/>
    <xf numFmtId="0" fontId="0" fillId="0" borderId="0" xfId="0" applyProtection="1">
      <protection hidden="1"/>
    </xf>
    <xf numFmtId="0" fontId="15" fillId="0" borderId="1" xfId="5" applyBorder="1" applyAlignment="1" applyProtection="1">
      <alignment horizontal="center" vertical="center"/>
      <protection hidden="1"/>
    </xf>
    <xf numFmtId="0" fontId="16" fillId="3" borderId="1" xfId="5" applyFont="1" applyFill="1" applyBorder="1" applyAlignment="1">
      <alignment horizontal="center" vertical="center" wrapText="1"/>
    </xf>
    <xf numFmtId="0" fontId="15" fillId="3" borderId="1" xfId="5" applyFill="1" applyBorder="1" applyAlignment="1">
      <alignment horizontal="center" vertical="center"/>
    </xf>
    <xf numFmtId="0" fontId="20" fillId="4" borderId="2" xfId="5" quotePrefix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right"/>
    </xf>
    <xf numFmtId="0" fontId="15" fillId="0" borderId="3" xfId="5" applyFont="1" applyBorder="1" applyAlignment="1">
      <alignment vertical="center"/>
    </xf>
    <xf numFmtId="0" fontId="15" fillId="0" borderId="2" xfId="5" applyFont="1" applyBorder="1" applyAlignment="1">
      <alignment vertical="center"/>
    </xf>
    <xf numFmtId="0" fontId="0" fillId="0" borderId="2" xfId="0" applyBorder="1" applyAlignment="1"/>
    <xf numFmtId="0" fontId="0" fillId="0" borderId="0" xfId="0" applyBorder="1" applyProtection="1">
      <protection hidden="1"/>
    </xf>
    <xf numFmtId="0" fontId="15" fillId="0" borderId="0" xfId="5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21" fillId="0" borderId="4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5" fillId="0" borderId="1" xfId="5" applyFont="1" applyBorder="1" applyAlignment="1" applyProtection="1">
      <alignment horizontal="center" vertical="center"/>
      <protection hidden="1"/>
    </xf>
    <xf numFmtId="0" fontId="15" fillId="0" borderId="5" xfId="5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0" fontId="19" fillId="3" borderId="0" xfId="0" applyFont="1" applyFill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8" fillId="0" borderId="8" xfId="6" applyFont="1" applyBorder="1" applyAlignment="1" applyProtection="1">
      <alignment vertical="top" wrapText="1"/>
      <protection hidden="1"/>
    </xf>
    <xf numFmtId="0" fontId="18" fillId="0" borderId="9" xfId="6" applyFont="1" applyBorder="1" applyAlignment="1" applyProtection="1">
      <alignment vertical="top" wrapText="1"/>
      <protection hidden="1"/>
    </xf>
    <xf numFmtId="0" fontId="18" fillId="0" borderId="10" xfId="6" applyFont="1" applyBorder="1" applyAlignment="1" applyProtection="1">
      <alignment vertical="top" wrapText="1"/>
      <protection hidden="1"/>
    </xf>
    <xf numFmtId="0" fontId="18" fillId="0" borderId="4" xfId="6" applyFont="1" applyBorder="1" applyAlignment="1" applyProtection="1">
      <alignment vertical="top" wrapText="1"/>
      <protection hidden="1"/>
    </xf>
    <xf numFmtId="0" fontId="21" fillId="0" borderId="1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vertical="center"/>
    </xf>
    <xf numFmtId="0" fontId="23" fillId="0" borderId="8" xfId="6" applyFont="1" applyFill="1" applyBorder="1" applyAlignment="1" applyProtection="1">
      <alignment vertical="top" wrapText="1"/>
      <protection hidden="1"/>
    </xf>
    <xf numFmtId="0" fontId="24" fillId="0" borderId="1" xfId="5" applyFont="1" applyFill="1" applyBorder="1" applyAlignment="1" applyProtection="1">
      <alignment horizontal="center" vertical="center"/>
      <protection hidden="1"/>
    </xf>
    <xf numFmtId="0" fontId="24" fillId="0" borderId="0" xfId="0" applyFont="1" applyFill="1"/>
    <xf numFmtId="0" fontId="2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18" fillId="3" borderId="1" xfId="5" applyFont="1" applyFill="1" applyBorder="1" applyAlignment="1" applyProtection="1">
      <alignment vertical="top" wrapText="1"/>
      <protection hidden="1"/>
    </xf>
    <xf numFmtId="0" fontId="23" fillId="5" borderId="8" xfId="6" applyFont="1" applyFill="1" applyBorder="1" applyAlignment="1" applyProtection="1">
      <alignment vertical="top" wrapText="1"/>
      <protection hidden="1"/>
    </xf>
    <xf numFmtId="0" fontId="15" fillId="3" borderId="1" xfId="5" applyFont="1" applyFill="1" applyBorder="1" applyAlignment="1" applyProtection="1">
      <alignment horizontal="center" vertical="center"/>
      <protection hidden="1"/>
    </xf>
    <xf numFmtId="0" fontId="15" fillId="3" borderId="5" xfId="5" applyFont="1" applyFill="1" applyBorder="1" applyAlignment="1" applyProtection="1">
      <alignment horizontal="center" vertical="center"/>
      <protection hidden="1"/>
    </xf>
    <xf numFmtId="0" fontId="15" fillId="3" borderId="5" xfId="5" applyFont="1" applyFill="1" applyBorder="1" applyAlignment="1" applyProtection="1">
      <alignment horizontal="center" vertical="center"/>
      <protection hidden="1"/>
    </xf>
    <xf numFmtId="0" fontId="15" fillId="0" borderId="5" xfId="5" applyFont="1" applyFill="1" applyBorder="1" applyAlignment="1" applyProtection="1">
      <alignment horizontal="center" vertical="center"/>
      <protection hidden="1"/>
    </xf>
    <xf numFmtId="0" fontId="2" fillId="0" borderId="8" xfId="6" applyFont="1" applyFill="1" applyBorder="1" applyAlignment="1" applyProtection="1">
      <alignment vertical="top" wrapText="1"/>
      <protection hidden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0" xfId="0" applyFont="1" applyFill="1"/>
    <xf numFmtId="0" fontId="17" fillId="3" borderId="0" xfId="0" applyFont="1" applyFill="1"/>
    <xf numFmtId="0" fontId="2" fillId="6" borderId="8" xfId="6" applyFont="1" applyFill="1" applyBorder="1" applyAlignment="1" applyProtection="1">
      <alignment vertical="top" wrapText="1"/>
      <protection hidden="1"/>
    </xf>
    <xf numFmtId="0" fontId="17" fillId="6" borderId="0" xfId="0" applyFont="1" applyFill="1" applyBorder="1" applyProtection="1">
      <protection hidden="1"/>
    </xf>
    <xf numFmtId="0" fontId="17" fillId="6" borderId="1" xfId="0" applyFont="1" applyFill="1" applyBorder="1" applyAlignment="1">
      <alignment vertical="center"/>
    </xf>
    <xf numFmtId="0" fontId="18" fillId="6" borderId="1" xfId="5" applyFont="1" applyFill="1" applyBorder="1" applyAlignment="1" applyProtection="1">
      <alignment vertical="top" wrapText="1"/>
      <protection hidden="1"/>
    </xf>
    <xf numFmtId="0" fontId="0" fillId="6" borderId="0" xfId="0" applyFill="1"/>
    <xf numFmtId="0" fontId="23" fillId="6" borderId="8" xfId="6" applyFont="1" applyFill="1" applyBorder="1" applyAlignment="1" applyProtection="1">
      <alignment vertical="top" wrapText="1"/>
      <protection hidden="1"/>
    </xf>
    <xf numFmtId="0" fontId="23" fillId="6" borderId="1" xfId="5" applyFont="1" applyFill="1" applyBorder="1" applyAlignment="1" applyProtection="1">
      <alignment vertical="top" wrapText="1"/>
      <protection hidden="1"/>
    </xf>
    <xf numFmtId="0" fontId="12" fillId="6" borderId="8" xfId="6" applyFont="1" applyFill="1" applyBorder="1" applyAlignment="1" applyProtection="1">
      <alignment vertical="top" wrapText="1"/>
      <protection hidden="1"/>
    </xf>
    <xf numFmtId="0" fontId="23" fillId="6" borderId="16" xfId="6" applyFont="1" applyFill="1" applyBorder="1" applyAlignment="1" applyProtection="1">
      <alignment vertical="top" wrapText="1"/>
      <protection hidden="1"/>
    </xf>
    <xf numFmtId="0" fontId="17" fillId="6" borderId="13" xfId="0" applyFont="1" applyFill="1" applyBorder="1" applyProtection="1">
      <protection hidden="1"/>
    </xf>
    <xf numFmtId="0" fontId="16" fillId="6" borderId="1" xfId="5" applyFont="1" applyFill="1" applyBorder="1" applyAlignment="1" applyProtection="1">
      <alignment horizontal="center" vertical="center" wrapText="1"/>
      <protection hidden="1"/>
    </xf>
    <xf numFmtId="0" fontId="15" fillId="6" borderId="5" xfId="5" applyFont="1" applyFill="1" applyBorder="1" applyAlignment="1" applyProtection="1">
      <alignment horizontal="center" vertical="center" wrapText="1"/>
      <protection hidden="1"/>
    </xf>
    <xf numFmtId="0" fontId="2" fillId="5" borderId="8" xfId="6" applyFont="1" applyFill="1" applyBorder="1" applyAlignment="1" applyProtection="1">
      <alignment vertical="top" wrapText="1"/>
      <protection hidden="1"/>
    </xf>
    <xf numFmtId="0" fontId="18" fillId="5" borderId="1" xfId="5" applyFont="1" applyFill="1" applyBorder="1" applyAlignment="1" applyProtection="1">
      <alignment vertical="top" wrapText="1"/>
      <protection hidden="1"/>
    </xf>
    <xf numFmtId="0" fontId="0" fillId="5" borderId="0" xfId="0" applyFill="1"/>
    <xf numFmtId="0" fontId="0" fillId="6" borderId="0" xfId="0" applyFill="1" applyBorder="1" applyProtection="1">
      <protection hidden="1"/>
    </xf>
    <xf numFmtId="0" fontId="0" fillId="6" borderId="1" xfId="0" applyFill="1" applyBorder="1" applyAlignment="1">
      <alignment vertical="center"/>
    </xf>
    <xf numFmtId="0" fontId="0" fillId="6" borderId="13" xfId="0" applyFill="1" applyBorder="1" applyProtection="1">
      <protection hidden="1"/>
    </xf>
    <xf numFmtId="0" fontId="23" fillId="6" borderId="1" xfId="6" applyFont="1" applyFill="1" applyBorder="1" applyAlignment="1" applyProtection="1">
      <alignment vertical="top" wrapText="1"/>
      <protection hidden="1"/>
    </xf>
    <xf numFmtId="0" fontId="16" fillId="6" borderId="0" xfId="5" applyFont="1" applyFill="1" applyBorder="1" applyAlignment="1" applyProtection="1">
      <alignment horizontal="center" vertical="center" wrapText="1"/>
      <protection hidden="1"/>
    </xf>
    <xf numFmtId="0" fontId="15" fillId="6" borderId="0" xfId="5" applyFont="1" applyFill="1" applyBorder="1" applyAlignment="1" applyProtection="1">
      <alignment horizontal="center" vertical="center" wrapText="1"/>
      <protection hidden="1"/>
    </xf>
    <xf numFmtId="0" fontId="18" fillId="6" borderId="0" xfId="5" applyFont="1" applyFill="1" applyBorder="1" applyAlignment="1" applyProtection="1">
      <alignment vertical="top" wrapText="1"/>
      <protection hidden="1"/>
    </xf>
    <xf numFmtId="0" fontId="11" fillId="6" borderId="8" xfId="6" applyFont="1" applyFill="1" applyBorder="1" applyAlignment="1" applyProtection="1">
      <alignment vertical="top" wrapText="1"/>
      <protection hidden="1"/>
    </xf>
    <xf numFmtId="0" fontId="24" fillId="2" borderId="0" xfId="0" applyFont="1" applyFill="1" applyProtection="1">
      <protection hidden="1"/>
    </xf>
    <xf numFmtId="0" fontId="23" fillId="7" borderId="8" xfId="6" applyFont="1" applyFill="1" applyBorder="1" applyAlignment="1" applyProtection="1">
      <alignment vertical="top" wrapText="1"/>
      <protection hidden="1"/>
    </xf>
    <xf numFmtId="0" fontId="21" fillId="0" borderId="14" xfId="0" applyFont="1" applyBorder="1" applyAlignment="1"/>
    <xf numFmtId="0" fontId="21" fillId="0" borderId="15" xfId="0" applyFont="1" applyBorder="1" applyAlignment="1"/>
    <xf numFmtId="0" fontId="15" fillId="4" borderId="2" xfId="5" applyFont="1" applyFill="1" applyBorder="1" applyAlignment="1" applyProtection="1">
      <alignment vertical="center"/>
      <protection locked="0"/>
    </xf>
    <xf numFmtId="0" fontId="2" fillId="3" borderId="8" xfId="6" applyFont="1" applyFill="1" applyBorder="1" applyAlignment="1" applyProtection="1">
      <alignment vertical="top" wrapText="1"/>
      <protection hidden="1"/>
    </xf>
    <xf numFmtId="0" fontId="23" fillId="3" borderId="8" xfId="6" applyFont="1" applyFill="1" applyBorder="1" applyAlignment="1" applyProtection="1">
      <alignment vertical="top" wrapText="1"/>
      <protection hidden="1"/>
    </xf>
    <xf numFmtId="0" fontId="2" fillId="8" borderId="8" xfId="6" applyFont="1" applyFill="1" applyBorder="1" applyAlignment="1" applyProtection="1">
      <alignment vertical="top" wrapText="1"/>
      <protection hidden="1"/>
    </xf>
    <xf numFmtId="0" fontId="23" fillId="8" borderId="8" xfId="6" applyFont="1" applyFill="1" applyBorder="1" applyAlignment="1" applyProtection="1">
      <alignment vertical="top" wrapText="1"/>
      <protection hidden="1"/>
    </xf>
    <xf numFmtId="0" fontId="23" fillId="9" borderId="1" xfId="5" applyFont="1" applyFill="1" applyBorder="1" applyAlignment="1" applyProtection="1">
      <alignment vertical="top" wrapText="1"/>
      <protection hidden="1"/>
    </xf>
    <xf numFmtId="0" fontId="2" fillId="9" borderId="8" xfId="6" applyFont="1" applyFill="1" applyBorder="1" applyAlignment="1" applyProtection="1">
      <alignment vertical="top" wrapText="1"/>
      <protection hidden="1"/>
    </xf>
    <xf numFmtId="0" fontId="23" fillId="9" borderId="8" xfId="6" applyFont="1" applyFill="1" applyBorder="1" applyAlignment="1" applyProtection="1">
      <alignment vertical="top" wrapText="1"/>
      <protection hidden="1"/>
    </xf>
    <xf numFmtId="0" fontId="0" fillId="0" borderId="1" xfId="0" applyFont="1" applyBorder="1" applyAlignment="1">
      <alignment vertical="center"/>
    </xf>
    <xf numFmtId="0" fontId="29" fillId="4" borderId="8" xfId="6" applyFont="1" applyFill="1" applyBorder="1" applyAlignment="1" applyProtection="1">
      <alignment vertical="top" wrapText="1"/>
      <protection hidden="1"/>
    </xf>
    <xf numFmtId="0" fontId="2" fillId="4" borderId="8" xfId="6" applyFont="1" applyFill="1" applyBorder="1" applyAlignment="1" applyProtection="1">
      <alignment vertical="top" wrapText="1"/>
      <protection hidden="1"/>
    </xf>
    <xf numFmtId="0" fontId="23" fillId="4" borderId="8" xfId="6" applyFont="1" applyFill="1" applyBorder="1" applyAlignment="1" applyProtection="1">
      <alignment vertical="top" wrapText="1"/>
      <protection hidden="1"/>
    </xf>
    <xf numFmtId="0" fontId="2" fillId="10" borderId="8" xfId="6" applyFont="1" applyFill="1" applyBorder="1" applyAlignment="1" applyProtection="1">
      <alignment vertical="top" wrapText="1"/>
      <protection hidden="1"/>
    </xf>
    <xf numFmtId="0" fontId="23" fillId="4" borderId="1" xfId="5" applyFont="1" applyFill="1" applyBorder="1" applyAlignment="1" applyProtection="1">
      <alignment vertical="top" wrapText="1"/>
      <protection hidden="1"/>
    </xf>
    <xf numFmtId="0" fontId="2" fillId="11" borderId="8" xfId="6" applyFont="1" applyFill="1" applyBorder="1" applyAlignment="1" applyProtection="1">
      <alignment vertical="top" wrapText="1"/>
      <protection hidden="1"/>
    </xf>
    <xf numFmtId="0" fontId="27" fillId="0" borderId="0" xfId="5" applyFont="1" applyFill="1" applyAlignment="1" applyProtection="1">
      <alignment horizontal="center" vertical="center"/>
      <protection hidden="1"/>
    </xf>
    <xf numFmtId="0" fontId="24" fillId="0" borderId="0" xfId="5" applyFont="1" applyFill="1" applyAlignment="1" applyProtection="1">
      <alignment horizontal="center" vertical="center"/>
      <protection hidden="1"/>
    </xf>
    <xf numFmtId="0" fontId="24" fillId="0" borderId="0" xfId="5" applyFont="1" applyFill="1" applyProtection="1">
      <alignment vertical="center"/>
      <protection hidden="1"/>
    </xf>
    <xf numFmtId="0" fontId="24" fillId="0" borderId="0" xfId="5" applyFont="1" applyFill="1" applyAlignment="1" applyProtection="1">
      <alignment horizontal="right" vertical="center"/>
      <protection hidden="1"/>
    </xf>
    <xf numFmtId="0" fontId="24" fillId="0" borderId="1" xfId="5" applyFont="1" applyFill="1" applyBorder="1" applyAlignment="1" applyProtection="1">
      <alignment horizontal="center" vertical="center"/>
      <protection hidden="1"/>
    </xf>
    <xf numFmtId="0" fontId="25" fillId="0" borderId="0" xfId="5" applyFont="1" applyAlignment="1" applyProtection="1">
      <alignment horizontal="center" vertical="center"/>
      <protection hidden="1"/>
    </xf>
    <xf numFmtId="0" fontId="15" fillId="0" borderId="0" xfId="5" applyAlignment="1" applyProtection="1">
      <alignment horizontal="center" vertical="center"/>
      <protection hidden="1"/>
    </xf>
    <xf numFmtId="0" fontId="15" fillId="0" borderId="0" xfId="5" applyAlignment="1" applyProtection="1">
      <alignment horizontal="right" vertical="center"/>
      <protection hidden="1"/>
    </xf>
    <xf numFmtId="0" fontId="15" fillId="0" borderId="0" xfId="5" applyFont="1" applyProtection="1">
      <alignment vertical="center"/>
      <protection hidden="1"/>
    </xf>
    <xf numFmtId="0" fontId="15" fillId="0" borderId="0" xfId="5" applyProtection="1">
      <alignment vertical="center"/>
      <protection hidden="1"/>
    </xf>
    <xf numFmtId="0" fontId="15" fillId="0" borderId="1" xfId="5" applyBorder="1" applyAlignment="1" applyProtection="1">
      <alignment horizontal="center" vertical="center"/>
      <protection hidden="1"/>
    </xf>
    <xf numFmtId="0" fontId="24" fillId="3" borderId="18" xfId="5" applyFont="1" applyFill="1" applyBorder="1" applyAlignment="1" applyProtection="1">
      <alignment horizontal="center" vertical="center" wrapText="1"/>
      <protection hidden="1"/>
    </xf>
    <xf numFmtId="0" fontId="24" fillId="3" borderId="19" xfId="5" applyFont="1" applyFill="1" applyBorder="1" applyAlignment="1" applyProtection="1">
      <alignment horizontal="center" vertical="center" wrapText="1"/>
      <protection hidden="1"/>
    </xf>
    <xf numFmtId="0" fontId="24" fillId="3" borderId="7" xfId="5" applyFont="1" applyFill="1" applyBorder="1" applyAlignment="1" applyProtection="1">
      <alignment horizontal="center" vertical="center" wrapText="1"/>
      <protection hidden="1"/>
    </xf>
    <xf numFmtId="0" fontId="24" fillId="3" borderId="20" xfId="5" applyFont="1" applyFill="1" applyBorder="1" applyAlignment="1" applyProtection="1">
      <alignment horizontal="center" vertical="center" wrapText="1"/>
      <protection hidden="1"/>
    </xf>
    <xf numFmtId="0" fontId="24" fillId="3" borderId="21" xfId="5" applyFont="1" applyFill="1" applyBorder="1" applyAlignment="1" applyProtection="1">
      <alignment horizontal="center" vertical="center" wrapText="1"/>
      <protection hidden="1"/>
    </xf>
    <xf numFmtId="0" fontId="24" fillId="3" borderId="22" xfId="5" applyFont="1" applyFill="1" applyBorder="1" applyAlignment="1" applyProtection="1">
      <alignment horizontal="center" vertical="center" wrapText="1"/>
      <protection hidden="1"/>
    </xf>
    <xf numFmtId="0" fontId="24" fillId="0" borderId="23" xfId="5" applyFont="1" applyFill="1" applyBorder="1" applyAlignment="1" applyProtection="1">
      <alignment horizontal="center" vertical="center" wrapText="1"/>
      <protection hidden="1"/>
    </xf>
    <xf numFmtId="0" fontId="24" fillId="0" borderId="24" xfId="5" applyFont="1" applyFill="1" applyBorder="1" applyAlignment="1" applyProtection="1">
      <alignment horizontal="center" vertical="center" wrapText="1"/>
      <protection hidden="1"/>
    </xf>
    <xf numFmtId="0" fontId="24" fillId="0" borderId="7" xfId="5" applyFont="1" applyFill="1" applyBorder="1" applyAlignment="1" applyProtection="1">
      <alignment horizontal="center" vertical="center" wrapText="1"/>
      <protection hidden="1"/>
    </xf>
    <xf numFmtId="0" fontId="24" fillId="0" borderId="20" xfId="5" applyFont="1" applyFill="1" applyBorder="1" applyAlignment="1" applyProtection="1">
      <alignment horizontal="center" vertical="center" wrapText="1"/>
      <protection hidden="1"/>
    </xf>
    <xf numFmtId="0" fontId="24" fillId="0" borderId="21" xfId="5" applyFont="1" applyFill="1" applyBorder="1" applyAlignment="1" applyProtection="1">
      <alignment horizontal="center" vertical="center" wrapText="1"/>
      <protection hidden="1"/>
    </xf>
    <xf numFmtId="0" fontId="24" fillId="0" borderId="22" xfId="5" applyFont="1" applyFill="1" applyBorder="1" applyAlignment="1" applyProtection="1">
      <alignment horizontal="center" vertical="center" wrapText="1"/>
      <protection hidden="1"/>
    </xf>
    <xf numFmtId="0" fontId="16" fillId="0" borderId="1" xfId="5" applyFont="1" applyBorder="1" applyAlignment="1" applyProtection="1">
      <alignment horizontal="center" vertical="center" wrapText="1"/>
      <protection hidden="1"/>
    </xf>
    <xf numFmtId="0" fontId="15" fillId="0" borderId="17" xfId="5" applyFont="1" applyBorder="1" applyAlignment="1" applyProtection="1">
      <alignment horizontal="center" vertical="center" wrapText="1"/>
      <protection hidden="1"/>
    </xf>
    <xf numFmtId="0" fontId="15" fillId="0" borderId="5" xfId="5" applyFont="1" applyBorder="1" applyAlignment="1" applyProtection="1">
      <alignment horizontal="center" vertical="center" wrapText="1"/>
      <protection hidden="1"/>
    </xf>
    <xf numFmtId="0" fontId="15" fillId="0" borderId="16" xfId="5" applyFont="1" applyBorder="1" applyAlignment="1" applyProtection="1">
      <alignment horizontal="center" vertical="center" wrapText="1"/>
      <protection hidden="1"/>
    </xf>
    <xf numFmtId="0" fontId="24" fillId="0" borderId="0" xfId="5" applyFont="1" applyFill="1" applyBorder="1" applyAlignment="1" applyProtection="1">
      <alignment horizontal="center" vertical="center" wrapText="1"/>
      <protection hidden="1"/>
    </xf>
    <xf numFmtId="0" fontId="24" fillId="0" borderId="2" xfId="5" applyFont="1" applyFill="1" applyBorder="1" applyAlignment="1" applyProtection="1">
      <alignment horizontal="center" vertical="center" wrapText="1"/>
      <protection hidden="1"/>
    </xf>
    <xf numFmtId="0" fontId="24" fillId="5" borderId="7" xfId="5" applyFont="1" applyFill="1" applyBorder="1" applyAlignment="1" applyProtection="1">
      <alignment horizontal="center" vertical="center" wrapText="1"/>
      <protection hidden="1"/>
    </xf>
    <xf numFmtId="0" fontId="24" fillId="5" borderId="20" xfId="5" applyFont="1" applyFill="1" applyBorder="1" applyAlignment="1" applyProtection="1">
      <alignment horizontal="center" vertical="center" wrapText="1"/>
      <protection hidden="1"/>
    </xf>
    <xf numFmtId="0" fontId="24" fillId="0" borderId="18" xfId="5" applyFont="1" applyFill="1" applyBorder="1" applyAlignment="1" applyProtection="1">
      <alignment horizontal="center" vertical="center" wrapText="1"/>
      <protection hidden="1"/>
    </xf>
    <xf numFmtId="0" fontId="24" fillId="0" borderId="19" xfId="5" applyFont="1" applyFill="1" applyBorder="1" applyAlignment="1" applyProtection="1">
      <alignment horizontal="center" vertical="center" wrapText="1"/>
      <protection hidden="1"/>
    </xf>
    <xf numFmtId="0" fontId="15" fillId="3" borderId="17" xfId="5" applyFont="1" applyFill="1" applyBorder="1" applyAlignment="1" applyProtection="1">
      <alignment horizontal="center" vertical="center" wrapText="1"/>
      <protection hidden="1"/>
    </xf>
    <xf numFmtId="0" fontId="15" fillId="3" borderId="5" xfId="5" applyFont="1" applyFill="1" applyBorder="1" applyAlignment="1" applyProtection="1">
      <alignment horizontal="center" vertical="center" wrapText="1"/>
      <protection hidden="1"/>
    </xf>
    <xf numFmtId="0" fontId="24" fillId="2" borderId="3" xfId="0" applyFont="1" applyFill="1" applyBorder="1" applyAlignment="1" applyProtection="1">
      <alignment horizontal="center"/>
      <protection hidden="1"/>
    </xf>
    <xf numFmtId="0" fontId="15" fillId="5" borderId="17" xfId="5" applyFont="1" applyFill="1" applyBorder="1" applyAlignment="1" applyProtection="1">
      <alignment horizontal="center" vertical="center" wrapText="1"/>
      <protection hidden="1"/>
    </xf>
    <xf numFmtId="0" fontId="15" fillId="5" borderId="5" xfId="5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3" borderId="1" xfId="5" applyFont="1" applyFill="1" applyBorder="1" applyAlignment="1">
      <alignment horizontal="center" vertical="center" wrapText="1"/>
    </xf>
    <xf numFmtId="0" fontId="25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15" fillId="0" borderId="1" xfId="5" applyBorder="1" applyAlignment="1">
      <alignment horizontal="center" vertical="center"/>
    </xf>
    <xf numFmtId="0" fontId="15" fillId="0" borderId="3" xfId="5" applyBorder="1" applyAlignment="1">
      <alignment horizontal="left" vertical="center"/>
    </xf>
    <xf numFmtId="0" fontId="15" fillId="0" borderId="0" xfId="5" applyFont="1">
      <alignment vertical="center"/>
    </xf>
    <xf numFmtId="0" fontId="15" fillId="0" borderId="0" xfId="5">
      <alignment vertical="center"/>
    </xf>
    <xf numFmtId="0" fontId="26" fillId="0" borderId="2" xfId="0" applyFont="1" applyBorder="1" applyAlignment="1">
      <alignment horizontal="right" vertical="center"/>
    </xf>
  </cellXfs>
  <cellStyles count="17">
    <cellStyle name="常规" xfId="0" builtinId="0"/>
    <cellStyle name="常规 10" xfId="1"/>
    <cellStyle name="常规 2" xfId="2"/>
    <cellStyle name="常规 2 2" xfId="3"/>
    <cellStyle name="常规 22 2" xfId="4"/>
    <cellStyle name="常规 3" xfId="5"/>
    <cellStyle name="常规 3 2" xfId="6"/>
    <cellStyle name="常规 30" xfId="7"/>
    <cellStyle name="常规 31" xfId="8"/>
    <cellStyle name="常规 32" xfId="9"/>
    <cellStyle name="常规 4" xfId="10"/>
    <cellStyle name="常规 4 2 2" xfId="11"/>
    <cellStyle name="常规 5" xfId="12"/>
    <cellStyle name="常规 6" xfId="13"/>
    <cellStyle name="常规 7" xfId="14"/>
    <cellStyle name="常规 8" xfId="15"/>
    <cellStyle name="常规 9" xfId="16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BT61"/>
  <sheetViews>
    <sheetView workbookViewId="0">
      <selection activeCell="C80" sqref="C80"/>
    </sheetView>
  </sheetViews>
  <sheetFormatPr defaultRowHeight="13.5"/>
  <cols>
    <col min="1" max="1" width="3.125" style="48" customWidth="1"/>
    <col min="2" max="2" width="2" style="48" customWidth="1"/>
    <col min="3" max="7" width="38.625" style="48" customWidth="1"/>
    <col min="8" max="8" width="6.375" customWidth="1"/>
    <col min="9" max="9" width="5.625" customWidth="1"/>
    <col min="10" max="10" width="4.875" customWidth="1"/>
    <col min="11" max="11" width="5.25" customWidth="1"/>
    <col min="12" max="16" width="10.625" customWidth="1"/>
    <col min="17" max="21" width="5.625" style="23" customWidth="1"/>
    <col min="22" max="26" width="9" customWidth="1"/>
    <col min="27" max="31" width="9" style="23" customWidth="1"/>
    <col min="32" max="36" width="9" customWidth="1"/>
    <col min="37" max="41" width="9" style="23" customWidth="1"/>
    <col min="42" max="46" width="9" customWidth="1"/>
    <col min="47" max="51" width="9" style="23" customWidth="1"/>
    <col min="52" max="56" width="9" customWidth="1"/>
    <col min="57" max="61" width="9" style="23" customWidth="1"/>
    <col min="62" max="66" width="9" customWidth="1"/>
    <col min="67" max="71" width="9" style="23"/>
    <col min="72" max="72" width="9" style="51"/>
  </cols>
  <sheetData>
    <row r="1" spans="1:71" ht="22.5">
      <c r="A1" s="106" t="s">
        <v>161</v>
      </c>
      <c r="B1" s="107"/>
      <c r="C1" s="107"/>
      <c r="D1" s="107"/>
      <c r="E1" s="107"/>
      <c r="F1" s="107"/>
      <c r="G1" s="107"/>
      <c r="H1" s="7"/>
      <c r="I1" s="7"/>
      <c r="J1" s="111" t="s">
        <v>48</v>
      </c>
      <c r="K1" s="112"/>
      <c r="L1" s="112"/>
      <c r="M1" s="112"/>
      <c r="N1" s="112"/>
      <c r="O1" s="112"/>
      <c r="P1" s="112"/>
    </row>
    <row r="2" spans="1:71">
      <c r="A2" s="108" t="s">
        <v>86</v>
      </c>
      <c r="B2" s="108"/>
      <c r="C2" s="108"/>
      <c r="D2" s="108"/>
      <c r="E2" s="108"/>
      <c r="F2" s="109" t="s">
        <v>160</v>
      </c>
      <c r="G2" s="109"/>
      <c r="H2" s="16"/>
      <c r="I2" s="16"/>
      <c r="J2" s="114" t="s">
        <v>34</v>
      </c>
      <c r="K2" s="115"/>
      <c r="L2" s="115"/>
      <c r="M2" s="115"/>
      <c r="N2" s="115"/>
      <c r="O2" s="113" t="str">
        <f>F2</f>
        <v>2021-2022学年第2学期</v>
      </c>
      <c r="P2" s="113"/>
      <c r="Q2" s="54" t="s">
        <v>6</v>
      </c>
      <c r="R2" s="54" t="s">
        <v>0</v>
      </c>
      <c r="S2" s="54" t="s">
        <v>1</v>
      </c>
      <c r="T2" s="54" t="s">
        <v>2</v>
      </c>
      <c r="U2" s="54" t="s">
        <v>3</v>
      </c>
      <c r="V2" s="21" t="s">
        <v>6</v>
      </c>
      <c r="W2" s="21" t="s">
        <v>0</v>
      </c>
      <c r="X2" s="21" t="s">
        <v>1</v>
      </c>
      <c r="Y2" s="21" t="s">
        <v>2</v>
      </c>
      <c r="Z2" s="21" t="s">
        <v>3</v>
      </c>
      <c r="AA2" s="54" t="s">
        <v>6</v>
      </c>
      <c r="AB2" s="54" t="s">
        <v>0</v>
      </c>
      <c r="AC2" s="54" t="s">
        <v>1</v>
      </c>
      <c r="AD2" s="54" t="s">
        <v>2</v>
      </c>
      <c r="AE2" s="54" t="s">
        <v>3</v>
      </c>
      <c r="AF2" s="21" t="s">
        <v>6</v>
      </c>
      <c r="AG2" s="21" t="s">
        <v>0</v>
      </c>
      <c r="AH2" s="21" t="s">
        <v>1</v>
      </c>
      <c r="AI2" s="21" t="s">
        <v>2</v>
      </c>
      <c r="AJ2" s="21" t="s">
        <v>3</v>
      </c>
      <c r="AK2" s="54" t="s">
        <v>6</v>
      </c>
      <c r="AL2" s="54" t="s">
        <v>0</v>
      </c>
      <c r="AM2" s="54" t="s">
        <v>1</v>
      </c>
      <c r="AN2" s="54" t="s">
        <v>2</v>
      </c>
      <c r="AO2" s="54" t="s">
        <v>3</v>
      </c>
      <c r="AP2" s="21" t="s">
        <v>6</v>
      </c>
      <c r="AQ2" s="21" t="s">
        <v>0</v>
      </c>
      <c r="AR2" s="21" t="s">
        <v>1</v>
      </c>
      <c r="AS2" s="21" t="s">
        <v>2</v>
      </c>
      <c r="AT2" s="21" t="s">
        <v>3</v>
      </c>
      <c r="AU2" s="54" t="s">
        <v>6</v>
      </c>
      <c r="AV2" s="54" t="s">
        <v>0</v>
      </c>
      <c r="AW2" s="54" t="s">
        <v>1</v>
      </c>
      <c r="AX2" s="54" t="s">
        <v>2</v>
      </c>
      <c r="AY2" s="54" t="s">
        <v>3</v>
      </c>
      <c r="AZ2" s="21" t="s">
        <v>6</v>
      </c>
      <c r="BA2" s="21" t="s">
        <v>0</v>
      </c>
      <c r="BB2" s="21" t="s">
        <v>1</v>
      </c>
      <c r="BC2" s="21" t="s">
        <v>2</v>
      </c>
      <c r="BD2" s="21" t="s">
        <v>3</v>
      </c>
      <c r="BE2" s="54" t="s">
        <v>6</v>
      </c>
      <c r="BF2" s="54" t="s">
        <v>0</v>
      </c>
      <c r="BG2" s="54" t="s">
        <v>1</v>
      </c>
      <c r="BH2" s="54" t="s">
        <v>2</v>
      </c>
      <c r="BI2" s="54" t="s">
        <v>3</v>
      </c>
      <c r="BJ2" s="21" t="s">
        <v>6</v>
      </c>
      <c r="BK2" s="21" t="s">
        <v>0</v>
      </c>
      <c r="BL2" s="21" t="s">
        <v>1</v>
      </c>
      <c r="BM2" s="21" t="s">
        <v>2</v>
      </c>
      <c r="BN2" s="21" t="s">
        <v>3</v>
      </c>
      <c r="BO2" s="54" t="s">
        <v>6</v>
      </c>
      <c r="BP2" s="54" t="s">
        <v>0</v>
      </c>
      <c r="BQ2" s="54" t="s">
        <v>1</v>
      </c>
      <c r="BR2" s="54" t="s">
        <v>2</v>
      </c>
      <c r="BS2" s="54" t="s">
        <v>3</v>
      </c>
    </row>
    <row r="3" spans="1:71" ht="14.25" thickBot="1">
      <c r="A3" s="110" t="s">
        <v>5</v>
      </c>
      <c r="B3" s="110"/>
      <c r="C3" s="47" t="s">
        <v>6</v>
      </c>
      <c r="D3" s="47" t="s">
        <v>0</v>
      </c>
      <c r="E3" s="47" t="s">
        <v>1</v>
      </c>
      <c r="F3" s="47" t="s">
        <v>2</v>
      </c>
      <c r="G3" s="47" t="s">
        <v>3</v>
      </c>
      <c r="H3" s="16" t="s">
        <v>45</v>
      </c>
      <c r="I3" s="17" t="s">
        <v>46</v>
      </c>
      <c r="J3" s="116" t="s">
        <v>5</v>
      </c>
      <c r="K3" s="116"/>
      <c r="L3" s="8" t="s">
        <v>6</v>
      </c>
      <c r="M3" s="8" t="s">
        <v>0</v>
      </c>
      <c r="N3" s="8" t="s">
        <v>1</v>
      </c>
      <c r="O3" s="8" t="s">
        <v>2</v>
      </c>
      <c r="P3" s="8" t="s">
        <v>3</v>
      </c>
      <c r="Q3" s="55" t="s">
        <v>15</v>
      </c>
      <c r="R3" s="55" t="s">
        <v>15</v>
      </c>
      <c r="S3" s="55" t="s">
        <v>15</v>
      </c>
      <c r="T3" s="55" t="s">
        <v>15</v>
      </c>
      <c r="U3" s="55" t="s">
        <v>15</v>
      </c>
      <c r="V3" s="22" t="s">
        <v>16</v>
      </c>
      <c r="W3" s="22" t="s">
        <v>16</v>
      </c>
      <c r="X3" s="22" t="s">
        <v>16</v>
      </c>
      <c r="Y3" s="22" t="s">
        <v>16</v>
      </c>
      <c r="Z3" s="22" t="s">
        <v>16</v>
      </c>
      <c r="AA3" s="55" t="s">
        <v>49</v>
      </c>
      <c r="AB3" s="55" t="s">
        <v>49</v>
      </c>
      <c r="AC3" s="55" t="s">
        <v>49</v>
      </c>
      <c r="AD3" s="55" t="s">
        <v>49</v>
      </c>
      <c r="AE3" s="55" t="s">
        <v>49</v>
      </c>
      <c r="AF3" s="22" t="s">
        <v>28</v>
      </c>
      <c r="AG3" s="22" t="s">
        <v>28</v>
      </c>
      <c r="AH3" s="22" t="s">
        <v>28</v>
      </c>
      <c r="AI3" s="22" t="s">
        <v>28</v>
      </c>
      <c r="AJ3" s="22" t="s">
        <v>28</v>
      </c>
      <c r="AK3" s="55" t="s">
        <v>29</v>
      </c>
      <c r="AL3" s="55" t="s">
        <v>29</v>
      </c>
      <c r="AM3" s="55" t="s">
        <v>29</v>
      </c>
      <c r="AN3" s="55" t="s">
        <v>29</v>
      </c>
      <c r="AO3" s="55" t="s">
        <v>29</v>
      </c>
      <c r="AP3" s="22" t="s">
        <v>30</v>
      </c>
      <c r="AQ3" s="22" t="s">
        <v>30</v>
      </c>
      <c r="AR3" s="22" t="s">
        <v>30</v>
      </c>
      <c r="AS3" s="22" t="s">
        <v>30</v>
      </c>
      <c r="AT3" s="22" t="s">
        <v>30</v>
      </c>
      <c r="AU3" s="56" t="s">
        <v>85</v>
      </c>
      <c r="AV3" s="56" t="s">
        <v>85</v>
      </c>
      <c r="AW3" s="56" t="s">
        <v>85</v>
      </c>
      <c r="AX3" s="56" t="s">
        <v>85</v>
      </c>
      <c r="AY3" s="56" t="s">
        <v>85</v>
      </c>
      <c r="AZ3" s="57" t="s">
        <v>44</v>
      </c>
      <c r="BA3" s="57" t="s">
        <v>44</v>
      </c>
      <c r="BB3" s="57" t="s">
        <v>44</v>
      </c>
      <c r="BC3" s="57" t="s">
        <v>44</v>
      </c>
      <c r="BD3" s="57" t="s">
        <v>44</v>
      </c>
      <c r="BE3" s="56" t="s">
        <v>63</v>
      </c>
      <c r="BF3" s="56" t="s">
        <v>63</v>
      </c>
      <c r="BG3" s="56" t="s">
        <v>63</v>
      </c>
      <c r="BH3" s="56" t="s">
        <v>63</v>
      </c>
      <c r="BI3" s="56" t="s">
        <v>63</v>
      </c>
      <c r="BJ3" s="57" t="s">
        <v>31</v>
      </c>
      <c r="BK3" s="57" t="s">
        <v>31</v>
      </c>
      <c r="BL3" s="57" t="s">
        <v>31</v>
      </c>
      <c r="BM3" s="57" t="s">
        <v>31</v>
      </c>
      <c r="BN3" s="57" t="s">
        <v>31</v>
      </c>
      <c r="BO3" s="56" t="s">
        <v>74</v>
      </c>
      <c r="BP3" s="56" t="s">
        <v>74</v>
      </c>
      <c r="BQ3" s="56" t="s">
        <v>74</v>
      </c>
      <c r="BR3" s="56" t="s">
        <v>74</v>
      </c>
      <c r="BS3" s="56" t="s">
        <v>74</v>
      </c>
    </row>
    <row r="4" spans="1:71" ht="69.95" hidden="1" customHeight="1" thickTop="1" thickBot="1">
      <c r="A4" s="123" t="s">
        <v>87</v>
      </c>
      <c r="B4" s="124"/>
      <c r="C4" s="58" t="s">
        <v>170</v>
      </c>
      <c r="D4" s="58" t="s">
        <v>179</v>
      </c>
      <c r="E4" s="58" t="s">
        <v>218</v>
      </c>
      <c r="F4" s="58" t="s">
        <v>187</v>
      </c>
      <c r="G4" s="58" t="s">
        <v>189</v>
      </c>
      <c r="H4" s="16" t="s">
        <v>15</v>
      </c>
      <c r="I4" s="99" t="s">
        <v>162</v>
      </c>
      <c r="J4" s="129" t="s">
        <v>7</v>
      </c>
      <c r="K4" s="130" t="s">
        <v>8</v>
      </c>
      <c r="L4" s="5" t="str">
        <f>IF(COUNT(FIND('21智能查课'!$C$2,课表草稿!C4)),课表草稿!C4,"")</f>
        <v/>
      </c>
      <c r="M4" s="5" t="str">
        <f>IF(COUNT(FIND('21智能查课'!$C$2,课表草稿!D4)),课表草稿!D4,"")</f>
        <v/>
      </c>
      <c r="N4" s="5" t="str">
        <f>IF(COUNT(FIND('21智能查课'!$C$2,课表草稿!E4)),课表草稿!E4,"")</f>
        <v/>
      </c>
      <c r="O4" s="5" t="str">
        <f>IF(COUNT(FIND('21智能查课'!$C$2,课表草稿!F4)),课表草稿!F4,"")</f>
        <v/>
      </c>
      <c r="P4" s="5" t="str">
        <f>IF(COUNT(FIND('21智能查课'!$C$2,课表草稿!G4)),课表草稿!G4,"")</f>
        <v/>
      </c>
      <c r="Q4" s="23" t="str">
        <f>IF(COUNTIF(C4,"*"&amp;$H$4&amp;"*")&gt;0,C4,"")</f>
        <v>[大学英语上机]
◇4-15周◇信工1,信工2,信工3,信工4,信工5,信创¶</v>
      </c>
      <c r="R4" s="23" t="str">
        <f t="shared" ref="R4:U20" si="0">IF(COUNTIF(D4,"*"&amp;$H$4&amp;"*")&gt;0,D4,"")</f>
        <v>[微积分]A2101
朱远鹏◇1-5，7-14周◇信工1,信工2¶</v>
      </c>
      <c r="S4" s="23" t="str">
        <f t="shared" si="0"/>
        <v>[工程制图]A2306
李淼◇1-12周◇信工1,信工2¶</v>
      </c>
      <c r="T4" s="23" t="str">
        <f t="shared" si="0"/>
        <v>[大学物理]A2206
陈丽娟◇1-16周◇信工1,信工2¶</v>
      </c>
      <c r="U4" s="23" t="str">
        <f t="shared" si="0"/>
        <v>[工程制图]A2306
李淼◇1-12周◇信工1,信工2¶</v>
      </c>
      <c r="V4" t="str">
        <f>IF(COUNTIF(C4,"*"&amp;$H$5&amp;"*")&gt;0,C4,"")</f>
        <v>[大学英语上机]
◇4-15周◇信工1,信工2,信工3,信工4,信工5,信创¶</v>
      </c>
      <c r="W4" t="str">
        <f t="shared" ref="W4:Z20" si="1">IF(COUNTIF(D4,"*"&amp;$H$5&amp;"*")&gt;0,D4,"")</f>
        <v>[微积分]A2101
朱远鹏◇1-5，7-14周◇信工1,信工2¶</v>
      </c>
      <c r="X4" t="str">
        <f t="shared" si="1"/>
        <v>[工程制图]A2306
李淼◇1-12周◇信工1,信工2¶</v>
      </c>
      <c r="Y4" t="str">
        <f t="shared" si="1"/>
        <v>[大学物理]A2206
陈丽娟◇1-16周◇信工1,信工2¶</v>
      </c>
      <c r="Z4" t="str">
        <f t="shared" si="1"/>
        <v>[工程制图]A2306
李淼◇1-12周◇信工1,信工2¶</v>
      </c>
      <c r="AA4" s="23" t="str">
        <f>IF(COUNTIF(C4,"*"&amp;$H$6&amp;"*")&gt;0,C4,"")</f>
        <v>[大学英语上机]
◇4-15周◇信工1,信工2,信工3,信工4,信工5,信创¶</v>
      </c>
      <c r="AB4" s="23" t="str">
        <f t="shared" ref="AB4:AE20" si="2">IF(COUNTIF(D4,"*"&amp;$H$6&amp;"*")&gt;0,D4,"")</f>
        <v/>
      </c>
      <c r="AC4" s="23" t="str">
        <f t="shared" si="2"/>
        <v/>
      </c>
      <c r="AD4" s="23" t="str">
        <f t="shared" si="2"/>
        <v/>
      </c>
      <c r="AE4" s="23" t="str">
        <f t="shared" si="2"/>
        <v/>
      </c>
      <c r="AF4" t="str">
        <f>IF(COUNTIF(C4,"*"&amp;$H$7&amp;"*")&gt;0,C4,"")</f>
        <v>[大学英语上机]
◇4-15周◇信工1,信工2,信工3,信工4,信工5,信创¶</v>
      </c>
      <c r="AG4" t="str">
        <f t="shared" ref="AG4:AJ20" si="3">IF(COUNTIF(D4,"*"&amp;$H$7&amp;"*")&gt;0,D4,"")</f>
        <v/>
      </c>
      <c r="AH4" t="str">
        <f t="shared" si="3"/>
        <v/>
      </c>
      <c r="AI4" t="str">
        <f t="shared" si="3"/>
        <v/>
      </c>
      <c r="AJ4" t="str">
        <f t="shared" si="3"/>
        <v/>
      </c>
      <c r="AK4" s="23" t="str">
        <f>IF(COUNTIF(C4,"*"&amp;$H$8&amp;"*")&gt;0,C4,"")</f>
        <v>[大学英语上机]
◇4-15周◇信工1,信工2,信工3,信工4,信工5,信创¶</v>
      </c>
      <c r="AL4" s="23" t="str">
        <f t="shared" ref="AL4:AO20" si="4">IF(COUNTIF(D4,"*"&amp;$H$8&amp;"*")&gt;0,D4,"")</f>
        <v/>
      </c>
      <c r="AM4" s="23" t="str">
        <f t="shared" si="4"/>
        <v/>
      </c>
      <c r="AN4" s="23" t="str">
        <f t="shared" si="4"/>
        <v/>
      </c>
      <c r="AO4" s="23" t="str">
        <f t="shared" si="4"/>
        <v/>
      </c>
      <c r="AP4" t="str">
        <f>IF(COUNTIF(C4,"*"&amp;$H$9&amp;"*")&gt;0,C4,"")</f>
        <v>[大学英语上机]
◇4-15周◇信工1,信工2,信工3,信工4,信工5,信创¶</v>
      </c>
      <c r="AQ4" t="str">
        <f t="shared" ref="AQ4:AT20" si="5">IF(COUNTIF(D4,"*"&amp;$H$9&amp;"*")&gt;0,D4,"")</f>
        <v/>
      </c>
      <c r="AR4" t="str">
        <f t="shared" si="5"/>
        <v/>
      </c>
      <c r="AS4" t="str">
        <f t="shared" si="5"/>
        <v/>
      </c>
      <c r="AT4" t="str">
        <f t="shared" si="5"/>
        <v/>
      </c>
      <c r="AU4" s="23" t="str">
        <f>IF(COUNTIF(C4,"*"&amp;$H$10&amp;"*")&gt;0,C4,"")</f>
        <v>[大学英语上机]
◇4-15周◇信工1,信工2,信工3,信工4,信工5,信创¶</v>
      </c>
      <c r="AV4" s="23" t="str">
        <f t="shared" ref="AV4:AY20" si="6">IF(COUNTIF(D4,"*"&amp;$H$10&amp;"*")&gt;0,D4,"")</f>
        <v>[微积分]A2101
朱远鹏◇1-5，7-14周◇信工1,信工2¶</v>
      </c>
      <c r="AW4" s="23" t="str">
        <f t="shared" si="6"/>
        <v>[工程制图]A2306
李淼◇1-12周◇信工1,信工2¶</v>
      </c>
      <c r="AX4" s="23" t="str">
        <f t="shared" si="6"/>
        <v>[大学物理]A2206
陈丽娟◇1-16周◇信工1,信工2¶</v>
      </c>
      <c r="AY4" s="23" t="str">
        <f t="shared" si="6"/>
        <v>[工程制图]A2306
李淼◇1-12周◇信工1,信工2¶</v>
      </c>
      <c r="AZ4" t="str">
        <f>IF(COUNTIF(C4,"*"&amp;$H$11&amp;"*")&gt;0,C4,"")</f>
        <v>[大学英语上机]
◇4-15周◇信工1,信工2,信工3,信工4,信工5,信创¶</v>
      </c>
      <c r="BA4" t="str">
        <f t="shared" ref="BA4:BD20" si="7">IF(COUNTIF(D4,"*"&amp;$H$11&amp;"*")&gt;0,D4,"")</f>
        <v>[微积分]A2101
朱远鹏◇1-5，7-14周◇信工1,信工2¶</v>
      </c>
      <c r="BB4" t="str">
        <f t="shared" si="7"/>
        <v>[工程制图]A2306
李淼◇1-12周◇信工1,信工2¶</v>
      </c>
      <c r="BC4" t="str">
        <f t="shared" si="7"/>
        <v>[大学物理]A2206
陈丽娟◇1-16周◇信工1,信工2¶</v>
      </c>
      <c r="BD4" t="str">
        <f t="shared" si="7"/>
        <v>[工程制图]A2306
李淼◇1-12周◇信工1,信工2¶</v>
      </c>
      <c r="BE4" s="23" t="str">
        <f>IF(COUNTIF(C4,"*"&amp;$H$12&amp;"*")&gt;0,C4,"")</f>
        <v>[大学英语上机]
◇4-15周◇信工1,信工2,信工3,信工4,信工5,信创¶</v>
      </c>
      <c r="BF4" s="23" t="str">
        <f t="shared" ref="BF4:BI20" si="8">IF(COUNTIF(D4,"*"&amp;$H$12&amp;"*")&gt;0,D4,"")</f>
        <v>[微积分]A2101
朱远鹏◇1-5，7-14周◇信工1,信工2¶</v>
      </c>
      <c r="BG4" s="23" t="str">
        <f t="shared" si="8"/>
        <v>[工程制图]A2306
李淼◇1-12周◇信工1,信工2¶</v>
      </c>
      <c r="BH4" s="23" t="str">
        <f t="shared" si="8"/>
        <v>[大学物理]A2206
陈丽娟◇1-16周◇信工1,信工2¶</v>
      </c>
      <c r="BI4" s="23" t="str">
        <f t="shared" si="8"/>
        <v>[工程制图]A2306
李淼◇1-12周◇信工1,信工2¶</v>
      </c>
      <c r="BJ4" t="str">
        <f t="shared" ref="BJ4:BJ35" si="9">IF(COUNTIF(C4,"*"&amp;$H$13&amp;"*")&gt;0,C4,"")</f>
        <v>[大学英语上机]
◇4-15周◇信工1,信工2,信工3,信工4,信工5,信创¶</v>
      </c>
      <c r="BK4" t="str">
        <f t="shared" ref="BK4:BK35" si="10">IF(COUNTIF(D4,"*"&amp;$H$13&amp;"*")&gt;0,D4,"")</f>
        <v>[微积分]A2101
朱远鹏◇1-5，7-14周◇信工1,信工2¶</v>
      </c>
      <c r="BL4" t="str">
        <f t="shared" ref="BL4:BL35" si="11">IF(COUNTIF(E4,"*"&amp;$H$13&amp;"*")&gt;0,E4,"")</f>
        <v>[工程制图]A2306
李淼◇1-12周◇信工1,信工2¶</v>
      </c>
      <c r="BM4" t="str">
        <f t="shared" ref="BM4:BM35" si="12">IF(COUNTIF(F4,"*"&amp;$H$13&amp;"*")&gt;0,F4,"")</f>
        <v>[大学物理]A2206
陈丽娟◇1-16周◇信工1,信工2¶</v>
      </c>
      <c r="BN4" t="str">
        <f t="shared" ref="BN4:BN35" si="13">IF(COUNTIF(G4,"*"&amp;$H$13&amp;"*")&gt;0,G4,"")</f>
        <v>[工程制图]A2306
李淼◇1-12周◇信工1,信工2¶</v>
      </c>
      <c r="BO4" s="23" t="str">
        <f>IF(COUNTIF(C4,"*"&amp;$H$14&amp;"*")&gt;0,C4,"")</f>
        <v>[大学英语上机]
◇4-15周◇信工1,信工2,信工3,信工4,信工5,信创¶</v>
      </c>
      <c r="BP4" s="23" t="str">
        <f>IF(COUNTIF(D4,"*"&amp;$H$14&amp;"*")&gt;0,D4,"")</f>
        <v>[微积分]A2101
朱远鹏◇1-5，7-14周◇信工1,信工2¶</v>
      </c>
      <c r="BQ4" s="23" t="str">
        <f>IF(COUNTIF(E4,"*"&amp;$H$14&amp;"*")&gt;0,E4,"")</f>
        <v>[工程制图]A2306
李淼◇1-12周◇信工1,信工2¶</v>
      </c>
      <c r="BR4" s="23" t="str">
        <f>IF(COUNTIF(F4,"*"&amp;$H$14&amp;"*")&gt;0,F4,"")</f>
        <v>[大学物理]A2206
陈丽娟◇1-16周◇信工1,信工2¶</v>
      </c>
      <c r="BS4" s="23" t="str">
        <f>IF(COUNTIF(G4,"*"&amp;$H$14&amp;"*")&gt;0,G4,"")</f>
        <v>[工程制图]A2306
李淼◇1-12周◇信工1,信工2¶</v>
      </c>
    </row>
    <row r="5" spans="1:71" ht="69.95" hidden="1" customHeight="1" thickTop="1" thickBot="1">
      <c r="A5" s="125"/>
      <c r="B5" s="126"/>
      <c r="C5" s="101"/>
      <c r="D5" s="102"/>
      <c r="E5" s="102"/>
      <c r="F5" s="102"/>
      <c r="G5" s="102"/>
      <c r="H5" s="16" t="s">
        <v>16</v>
      </c>
      <c r="I5" s="99" t="s">
        <v>163</v>
      </c>
      <c r="J5" s="129"/>
      <c r="K5" s="131"/>
      <c r="L5" s="5" t="str">
        <f>IF(COUNT(FIND('21智能查课'!$C$2,课表草稿!C5)),课表草稿!C5,"")</f>
        <v/>
      </c>
      <c r="M5" s="5" t="str">
        <f>IF(COUNT(FIND('21智能查课'!$C$2,课表草稿!D5)),课表草稿!D5,"")</f>
        <v/>
      </c>
      <c r="N5" s="5" t="str">
        <f>IF(COUNT(FIND('21智能查课'!$C$2,课表草稿!E5)),课表草稿!E5,"")</f>
        <v/>
      </c>
      <c r="O5" s="5" t="str">
        <f>IF(COUNT(FIND('21智能查课'!$C$2,课表草稿!F5)),课表草稿!F5,"")</f>
        <v/>
      </c>
      <c r="P5" s="5" t="str">
        <f>IF(COUNT(FIND('21智能查课'!$C$2,课表草稿!G5)),课表草稿!G5,"")</f>
        <v/>
      </c>
      <c r="Q5" s="23" t="str">
        <f t="shared" ref="Q5:U56" si="14">IF(COUNTIF(C5,"*"&amp;$H$4&amp;"*")&gt;0,C5,"")</f>
        <v/>
      </c>
      <c r="R5" s="23" t="str">
        <f t="shared" si="0"/>
        <v/>
      </c>
      <c r="S5" s="23" t="str">
        <f t="shared" si="0"/>
        <v/>
      </c>
      <c r="T5" s="23" t="str">
        <f t="shared" si="0"/>
        <v/>
      </c>
      <c r="U5" s="23" t="str">
        <f t="shared" si="0"/>
        <v/>
      </c>
      <c r="V5" t="str">
        <f t="shared" ref="V5:Z56" si="15">IF(COUNTIF(C5,"*"&amp;$H$5&amp;"*")&gt;0,C5,"")</f>
        <v/>
      </c>
      <c r="W5" t="str">
        <f t="shared" si="1"/>
        <v/>
      </c>
      <c r="X5" t="str">
        <f t="shared" si="1"/>
        <v/>
      </c>
      <c r="Y5" t="str">
        <f t="shared" si="1"/>
        <v/>
      </c>
      <c r="Z5" t="str">
        <f t="shared" si="1"/>
        <v/>
      </c>
      <c r="AA5" s="23" t="str">
        <f t="shared" ref="AA5:AE50" si="16">IF(COUNTIF(C5,"*"&amp;$H$6&amp;"*")&gt;0,C5,"")</f>
        <v/>
      </c>
      <c r="AB5" s="23" t="str">
        <f t="shared" si="2"/>
        <v/>
      </c>
      <c r="AC5" s="23" t="str">
        <f t="shared" si="2"/>
        <v/>
      </c>
      <c r="AD5" s="23" t="str">
        <f t="shared" si="2"/>
        <v/>
      </c>
      <c r="AE5" s="23" t="str">
        <f t="shared" si="2"/>
        <v/>
      </c>
      <c r="AF5" t="str">
        <f t="shared" ref="AF5:AJ57" si="17">IF(COUNTIF(C5,"*"&amp;$H$7&amp;"*")&gt;0,C5,"")</f>
        <v/>
      </c>
      <c r="AG5" t="str">
        <f t="shared" si="3"/>
        <v/>
      </c>
      <c r="AH5" t="str">
        <f t="shared" si="3"/>
        <v/>
      </c>
      <c r="AI5" t="str">
        <f t="shared" si="3"/>
        <v/>
      </c>
      <c r="AJ5" t="str">
        <f t="shared" si="3"/>
        <v/>
      </c>
      <c r="AK5" s="23" t="str">
        <f t="shared" ref="AK5:AO57" si="18">IF(COUNTIF(C5,"*"&amp;$H$8&amp;"*")&gt;0,C5,"")</f>
        <v/>
      </c>
      <c r="AL5" s="23" t="str">
        <f t="shared" si="4"/>
        <v/>
      </c>
      <c r="AM5" s="23" t="str">
        <f t="shared" si="4"/>
        <v/>
      </c>
      <c r="AN5" s="23" t="str">
        <f t="shared" si="4"/>
        <v/>
      </c>
      <c r="AO5" s="23" t="str">
        <f t="shared" si="4"/>
        <v/>
      </c>
      <c r="AP5" t="str">
        <f t="shared" ref="AP5:AT59" si="19">IF(COUNTIF(C5,"*"&amp;$H$9&amp;"*")&gt;0,C5,"")</f>
        <v/>
      </c>
      <c r="AQ5" t="str">
        <f t="shared" si="5"/>
        <v/>
      </c>
      <c r="AR5" t="str">
        <f t="shared" si="5"/>
        <v/>
      </c>
      <c r="AS5" t="str">
        <f t="shared" si="5"/>
        <v/>
      </c>
      <c r="AT5" t="str">
        <f t="shared" si="5"/>
        <v/>
      </c>
      <c r="AU5" s="23" t="str">
        <f t="shared" ref="AU5:AY57" si="20">IF(COUNTIF(C5,"*"&amp;$H$10&amp;"*")&gt;0,C5,"")</f>
        <v/>
      </c>
      <c r="AV5" s="23" t="str">
        <f t="shared" si="6"/>
        <v/>
      </c>
      <c r="AW5" s="23" t="str">
        <f t="shared" si="6"/>
        <v/>
      </c>
      <c r="AX5" s="23" t="str">
        <f t="shared" si="6"/>
        <v/>
      </c>
      <c r="AY5" s="23" t="str">
        <f t="shared" si="6"/>
        <v/>
      </c>
      <c r="AZ5" t="str">
        <f t="shared" ref="AZ5:BD57" si="21">IF(COUNTIF(C5,"*"&amp;$H$11&amp;"*")&gt;0,C5,"")</f>
        <v/>
      </c>
      <c r="BA5" t="str">
        <f t="shared" si="7"/>
        <v/>
      </c>
      <c r="BB5" t="str">
        <f t="shared" si="7"/>
        <v/>
      </c>
      <c r="BC5" t="str">
        <f t="shared" si="7"/>
        <v/>
      </c>
      <c r="BD5" t="str">
        <f t="shared" si="7"/>
        <v/>
      </c>
      <c r="BE5" s="23" t="str">
        <f t="shared" ref="BE5:BI57" si="22">IF(COUNTIF(C5,"*"&amp;$H$12&amp;"*")&gt;0,C5,"")</f>
        <v/>
      </c>
      <c r="BF5" s="23" t="str">
        <f t="shared" si="8"/>
        <v/>
      </c>
      <c r="BG5" s="23" t="str">
        <f t="shared" si="8"/>
        <v/>
      </c>
      <c r="BH5" s="23" t="str">
        <f t="shared" si="8"/>
        <v/>
      </c>
      <c r="BI5" s="23" t="str">
        <f t="shared" si="8"/>
        <v/>
      </c>
      <c r="BJ5" t="str">
        <f t="shared" si="9"/>
        <v/>
      </c>
      <c r="BK5" t="str">
        <f t="shared" si="10"/>
        <v/>
      </c>
      <c r="BL5" t="str">
        <f t="shared" si="11"/>
        <v/>
      </c>
      <c r="BM5" t="str">
        <f t="shared" si="12"/>
        <v/>
      </c>
      <c r="BN5" t="str">
        <f t="shared" si="13"/>
        <v/>
      </c>
      <c r="BO5" s="23" t="str">
        <f t="shared" ref="BO5:BO14" si="23">IF(COUNTIF(C5,"*"&amp;$H$14&amp;"*")&gt;0,C5,"")</f>
        <v/>
      </c>
      <c r="BP5" s="23" t="str">
        <f t="shared" ref="BP5:BP15" si="24">IF(COUNTIF(D5,"*"&amp;$H$14&amp;"*")&gt;0,D5,"")</f>
        <v/>
      </c>
      <c r="BQ5" s="23" t="str">
        <f t="shared" ref="BQ5:BQ15" si="25">IF(COUNTIF(E5,"*"&amp;$H$14&amp;"*")&gt;0,E5,"")</f>
        <v/>
      </c>
      <c r="BR5" s="23" t="str">
        <f t="shared" ref="BR5:BR15" si="26">IF(COUNTIF(F5,"*"&amp;$H$14&amp;"*")&gt;0,F5,"")</f>
        <v/>
      </c>
      <c r="BS5" s="23" t="str">
        <f t="shared" ref="BS5:BS15" si="27">IF(COUNTIF(G5,"*"&amp;$H$14&amp;"*")&gt;0,G5,"")</f>
        <v/>
      </c>
    </row>
    <row r="6" spans="1:71" ht="69.95" hidden="1" customHeight="1" thickTop="1" thickBot="1">
      <c r="A6" s="125"/>
      <c r="B6" s="126"/>
      <c r="C6" s="101"/>
      <c r="D6" s="58" t="s">
        <v>194</v>
      </c>
      <c r="E6" s="58" t="s">
        <v>195</v>
      </c>
      <c r="F6" s="58" t="s">
        <v>198</v>
      </c>
      <c r="G6" s="58" t="s">
        <v>198</v>
      </c>
      <c r="H6" s="16" t="s">
        <v>17</v>
      </c>
      <c r="I6" s="99" t="s">
        <v>164</v>
      </c>
      <c r="J6" s="129"/>
      <c r="K6" s="131"/>
      <c r="L6" s="5" t="str">
        <f>IF(COUNT(FIND('21智能查课'!$C$2,课表草稿!C6)),课表草稿!C6,"")</f>
        <v/>
      </c>
      <c r="M6" s="5" t="str">
        <f>IF(COUNT(FIND('21智能查课'!$C$2,课表草稿!D6)),课表草稿!D6,"")</f>
        <v/>
      </c>
      <c r="N6" s="5" t="str">
        <f>IF(COUNT(FIND('21智能查课'!$C$2,课表草稿!E6)),课表草稿!E6,"")</f>
        <v/>
      </c>
      <c r="O6" s="5" t="str">
        <f>IF(COUNT(FIND('21智能查课'!$C$2,课表草稿!F6)),课表草稿!F6,"")</f>
        <v/>
      </c>
      <c r="P6" s="5" t="str">
        <f>IF(COUNT(FIND('21智能查课'!$C$2,课表草稿!G6)),课表草稿!G6,"")</f>
        <v/>
      </c>
      <c r="Q6" s="23" t="str">
        <f t="shared" si="14"/>
        <v/>
      </c>
      <c r="R6" s="23" t="str">
        <f t="shared" si="0"/>
        <v/>
      </c>
      <c r="S6" s="23" t="str">
        <f t="shared" si="0"/>
        <v/>
      </c>
      <c r="T6" s="23" t="str">
        <f t="shared" si="0"/>
        <v/>
      </c>
      <c r="U6" s="23" t="str">
        <f t="shared" si="0"/>
        <v/>
      </c>
      <c r="V6" t="str">
        <f t="shared" si="15"/>
        <v/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s="23" t="str">
        <f t="shared" si="16"/>
        <v/>
      </c>
      <c r="AB6" s="23" t="str">
        <f t="shared" si="2"/>
        <v>[大学物理]A2206
陈丽娟◇1-16周◇信工3,信工4¶</v>
      </c>
      <c r="AC6" s="23" t="str">
        <f t="shared" si="2"/>
        <v>[概率论]A2102
蒋金山◇1-16周◇信工3,信工4¶</v>
      </c>
      <c r="AD6" s="23" t="str">
        <f t="shared" si="2"/>
        <v>[微积分]A2101
朱远鹏◇1-5，7-14周◇信工3,信工4¶</v>
      </c>
      <c r="AE6" s="23" t="str">
        <f t="shared" si="2"/>
        <v>[微积分]A2101
朱远鹏◇1-5，7-14周◇信工3,信工4¶</v>
      </c>
      <c r="AF6" t="str">
        <f t="shared" si="17"/>
        <v/>
      </c>
      <c r="AG6" t="str">
        <f t="shared" si="3"/>
        <v>[大学物理]A2206
陈丽娟◇1-16周◇信工3,信工4¶</v>
      </c>
      <c r="AH6" t="str">
        <f t="shared" si="3"/>
        <v>[概率论]A2102
蒋金山◇1-16周◇信工3,信工4¶</v>
      </c>
      <c r="AI6" t="str">
        <f t="shared" si="3"/>
        <v>[微积分]A2101
朱远鹏◇1-5，7-14周◇信工3,信工4¶</v>
      </c>
      <c r="AJ6" t="str">
        <f t="shared" si="3"/>
        <v>[微积分]A2101
朱远鹏◇1-5，7-14周◇信工3,信工4¶</v>
      </c>
      <c r="AK6" s="23" t="str">
        <f t="shared" si="18"/>
        <v/>
      </c>
      <c r="AL6" s="23" t="str">
        <f t="shared" si="4"/>
        <v/>
      </c>
      <c r="AM6" s="23" t="str">
        <f t="shared" si="4"/>
        <v/>
      </c>
      <c r="AN6" s="23" t="str">
        <f t="shared" si="4"/>
        <v/>
      </c>
      <c r="AO6" s="23" t="str">
        <f t="shared" si="4"/>
        <v/>
      </c>
      <c r="AP6" t="str">
        <f t="shared" si="19"/>
        <v/>
      </c>
      <c r="AQ6" t="str">
        <f t="shared" si="5"/>
        <v/>
      </c>
      <c r="AR6" t="str">
        <f t="shared" si="5"/>
        <v/>
      </c>
      <c r="AS6" t="str">
        <f t="shared" si="5"/>
        <v/>
      </c>
      <c r="AT6" t="str">
        <f t="shared" si="5"/>
        <v/>
      </c>
      <c r="AU6" s="23" t="str">
        <f t="shared" si="20"/>
        <v/>
      </c>
      <c r="AV6" s="23" t="str">
        <f t="shared" si="6"/>
        <v>[大学物理]A2206
陈丽娟◇1-16周◇信工3,信工4¶</v>
      </c>
      <c r="AW6" s="23" t="str">
        <f t="shared" si="6"/>
        <v>[概率论]A2102
蒋金山◇1-16周◇信工3,信工4¶</v>
      </c>
      <c r="AX6" s="23" t="str">
        <f t="shared" si="6"/>
        <v>[微积分]A2101
朱远鹏◇1-5，7-14周◇信工3,信工4¶</v>
      </c>
      <c r="AY6" s="23" t="str">
        <f t="shared" si="6"/>
        <v>[微积分]A2101
朱远鹏◇1-5，7-14周◇信工3,信工4¶</v>
      </c>
      <c r="AZ6" t="str">
        <f t="shared" si="21"/>
        <v/>
      </c>
      <c r="BA6" t="str">
        <f t="shared" si="7"/>
        <v>[大学物理]A2206
陈丽娟◇1-16周◇信工3,信工4¶</v>
      </c>
      <c r="BB6" t="str">
        <f t="shared" si="7"/>
        <v>[概率论]A2102
蒋金山◇1-16周◇信工3,信工4¶</v>
      </c>
      <c r="BC6" t="str">
        <f t="shared" si="7"/>
        <v>[微积分]A2101
朱远鹏◇1-5，7-14周◇信工3,信工4¶</v>
      </c>
      <c r="BD6" t="str">
        <f t="shared" si="7"/>
        <v>[微积分]A2101
朱远鹏◇1-5，7-14周◇信工3,信工4¶</v>
      </c>
      <c r="BE6" s="23" t="str">
        <f t="shared" si="22"/>
        <v/>
      </c>
      <c r="BF6" s="23" t="str">
        <f t="shared" si="8"/>
        <v>[大学物理]A2206
陈丽娟◇1-16周◇信工3,信工4¶</v>
      </c>
      <c r="BG6" s="23" t="str">
        <f t="shared" si="8"/>
        <v>[概率论]A2102
蒋金山◇1-16周◇信工3,信工4¶</v>
      </c>
      <c r="BH6" s="23" t="str">
        <f t="shared" si="8"/>
        <v>[微积分]A2101
朱远鹏◇1-5，7-14周◇信工3,信工4¶</v>
      </c>
      <c r="BI6" s="23" t="str">
        <f t="shared" si="8"/>
        <v>[微积分]A2101
朱远鹏◇1-5，7-14周◇信工3,信工4¶</v>
      </c>
      <c r="BJ6" t="str">
        <f t="shared" si="9"/>
        <v/>
      </c>
      <c r="BK6" t="str">
        <f t="shared" si="10"/>
        <v>[大学物理]A2206
陈丽娟◇1-16周◇信工3,信工4¶</v>
      </c>
      <c r="BL6" t="str">
        <f t="shared" si="11"/>
        <v>[概率论]A2102
蒋金山◇1-16周◇信工3,信工4¶</v>
      </c>
      <c r="BM6" t="str">
        <f t="shared" si="12"/>
        <v>[微积分]A2101
朱远鹏◇1-5，7-14周◇信工3,信工4¶</v>
      </c>
      <c r="BN6" t="str">
        <f t="shared" si="13"/>
        <v>[微积分]A2101
朱远鹏◇1-5，7-14周◇信工3,信工4¶</v>
      </c>
      <c r="BO6" s="23" t="str">
        <f t="shared" si="23"/>
        <v/>
      </c>
      <c r="BP6" s="23" t="str">
        <f t="shared" si="24"/>
        <v>[大学物理]A2206
陈丽娟◇1-16周◇信工3,信工4¶</v>
      </c>
      <c r="BQ6" s="23" t="str">
        <f t="shared" si="25"/>
        <v>[概率论]A2102
蒋金山◇1-16周◇信工3,信工4¶</v>
      </c>
      <c r="BR6" s="23" t="str">
        <f t="shared" si="26"/>
        <v>[微积分]A2101
朱远鹏◇1-5，7-14周◇信工3,信工4¶</v>
      </c>
      <c r="BS6" s="23" t="str">
        <f t="shared" si="27"/>
        <v>[微积分]A2101
朱远鹏◇1-5，7-14周◇信工3,信工4¶</v>
      </c>
    </row>
    <row r="7" spans="1:71" ht="69.95" hidden="1" customHeight="1" thickTop="1" thickBot="1">
      <c r="A7" s="125"/>
      <c r="B7" s="126"/>
      <c r="C7" s="102"/>
      <c r="D7" s="102"/>
      <c r="E7" s="102"/>
      <c r="F7" s="102"/>
      <c r="G7" s="102"/>
      <c r="H7" s="16" t="s">
        <v>18</v>
      </c>
      <c r="I7" s="45" t="s">
        <v>159</v>
      </c>
      <c r="J7" s="129"/>
      <c r="K7" s="131"/>
      <c r="L7" s="5" t="str">
        <f>IF(COUNT(FIND('21智能查课'!$C$2,课表草稿!C7)),课表草稿!C7,"")</f>
        <v/>
      </c>
      <c r="M7" s="5" t="str">
        <f>IF(COUNT(FIND('21智能查课'!$C$2,课表草稿!D7)),课表草稿!D7,"")</f>
        <v/>
      </c>
      <c r="N7" s="5" t="str">
        <f>IF(COUNT(FIND('21智能查课'!$C$2,课表草稿!E7)),课表草稿!E7,"")</f>
        <v/>
      </c>
      <c r="O7" s="5" t="str">
        <f>IF(COUNT(FIND('21智能查课'!$C$2,课表草稿!F7)),课表草稿!F7,"")</f>
        <v/>
      </c>
      <c r="P7" s="5" t="str">
        <f>IF(COUNT(FIND('21智能查课'!$C$2,课表草稿!G7)),课表草稿!G7,"")</f>
        <v/>
      </c>
      <c r="Q7" s="23" t="str">
        <f t="shared" si="14"/>
        <v/>
      </c>
      <c r="R7" s="23" t="str">
        <f t="shared" si="0"/>
        <v/>
      </c>
      <c r="S7" s="23" t="str">
        <f t="shared" si="0"/>
        <v/>
      </c>
      <c r="T7" s="23" t="str">
        <f t="shared" si="0"/>
        <v/>
      </c>
      <c r="U7" s="23" t="str">
        <f t="shared" si="0"/>
        <v/>
      </c>
      <c r="V7" t="str">
        <f t="shared" si="15"/>
        <v/>
      </c>
      <c r="W7" t="str">
        <f t="shared" si="1"/>
        <v/>
      </c>
      <c r="X7" t="str">
        <f t="shared" si="1"/>
        <v/>
      </c>
      <c r="Y7" t="str">
        <f t="shared" si="1"/>
        <v/>
      </c>
      <c r="Z7" t="str">
        <f t="shared" si="1"/>
        <v/>
      </c>
      <c r="AA7" s="23" t="str">
        <f t="shared" si="16"/>
        <v/>
      </c>
      <c r="AB7" s="23" t="str">
        <f t="shared" si="2"/>
        <v/>
      </c>
      <c r="AC7" s="23" t="str">
        <f t="shared" si="2"/>
        <v/>
      </c>
      <c r="AD7" s="23" t="str">
        <f t="shared" si="2"/>
        <v/>
      </c>
      <c r="AE7" s="23" t="str">
        <f t="shared" si="2"/>
        <v/>
      </c>
      <c r="AF7" t="str">
        <f t="shared" si="17"/>
        <v/>
      </c>
      <c r="AG7" t="str">
        <f t="shared" si="3"/>
        <v/>
      </c>
      <c r="AH7" t="str">
        <f t="shared" si="3"/>
        <v/>
      </c>
      <c r="AI7" t="str">
        <f t="shared" si="3"/>
        <v/>
      </c>
      <c r="AJ7" t="str">
        <f t="shared" si="3"/>
        <v/>
      </c>
      <c r="AK7" s="23" t="str">
        <f t="shared" si="18"/>
        <v/>
      </c>
      <c r="AL7" s="23" t="str">
        <f t="shared" si="4"/>
        <v/>
      </c>
      <c r="AM7" s="23" t="str">
        <f t="shared" si="4"/>
        <v/>
      </c>
      <c r="AN7" s="23" t="str">
        <f t="shared" si="4"/>
        <v/>
      </c>
      <c r="AO7" s="23" t="str">
        <f t="shared" si="4"/>
        <v/>
      </c>
      <c r="AP7" t="str">
        <f t="shared" si="19"/>
        <v/>
      </c>
      <c r="AQ7" t="str">
        <f t="shared" si="5"/>
        <v/>
      </c>
      <c r="AR7" t="str">
        <f t="shared" si="5"/>
        <v/>
      </c>
      <c r="AS7" t="str">
        <f t="shared" si="5"/>
        <v/>
      </c>
      <c r="AT7" t="str">
        <f t="shared" si="5"/>
        <v/>
      </c>
      <c r="AU7" s="23" t="str">
        <f t="shared" si="20"/>
        <v/>
      </c>
      <c r="AV7" s="23" t="str">
        <f t="shared" si="6"/>
        <v/>
      </c>
      <c r="AW7" s="23" t="str">
        <f t="shared" si="6"/>
        <v/>
      </c>
      <c r="AX7" s="23" t="str">
        <f t="shared" si="6"/>
        <v/>
      </c>
      <c r="AY7" s="23" t="str">
        <f t="shared" si="6"/>
        <v/>
      </c>
      <c r="AZ7" t="str">
        <f t="shared" si="21"/>
        <v/>
      </c>
      <c r="BA7" t="str">
        <f t="shared" si="7"/>
        <v/>
      </c>
      <c r="BB7" t="str">
        <f t="shared" si="7"/>
        <v/>
      </c>
      <c r="BC7" t="str">
        <f t="shared" si="7"/>
        <v/>
      </c>
      <c r="BD7" t="str">
        <f t="shared" si="7"/>
        <v/>
      </c>
      <c r="BE7" s="23" t="str">
        <f t="shared" si="22"/>
        <v/>
      </c>
      <c r="BF7" s="23" t="str">
        <f t="shared" si="8"/>
        <v/>
      </c>
      <c r="BG7" s="23" t="str">
        <f t="shared" si="8"/>
        <v/>
      </c>
      <c r="BH7" s="23" t="str">
        <f t="shared" si="8"/>
        <v/>
      </c>
      <c r="BI7" s="23" t="str">
        <f t="shared" si="8"/>
        <v/>
      </c>
      <c r="BJ7" t="str">
        <f t="shared" si="9"/>
        <v/>
      </c>
      <c r="BK7" t="str">
        <f t="shared" si="10"/>
        <v/>
      </c>
      <c r="BL7" t="str">
        <f t="shared" si="11"/>
        <v/>
      </c>
      <c r="BM7" t="str">
        <f t="shared" si="12"/>
        <v/>
      </c>
      <c r="BN7" t="str">
        <f t="shared" si="13"/>
        <v/>
      </c>
      <c r="BO7" s="23" t="str">
        <f t="shared" si="23"/>
        <v/>
      </c>
      <c r="BP7" s="23" t="str">
        <f t="shared" si="24"/>
        <v/>
      </c>
      <c r="BQ7" s="23" t="str">
        <f t="shared" si="25"/>
        <v/>
      </c>
      <c r="BR7" s="23" t="str">
        <f t="shared" si="26"/>
        <v/>
      </c>
      <c r="BS7" s="23" t="str">
        <f t="shared" si="27"/>
        <v/>
      </c>
    </row>
    <row r="8" spans="1:71" ht="69.95" hidden="1" customHeight="1" thickTop="1" thickBot="1">
      <c r="A8" s="125"/>
      <c r="B8" s="126"/>
      <c r="C8" s="101"/>
      <c r="D8" s="58" t="s">
        <v>202</v>
      </c>
      <c r="E8" s="58" t="s">
        <v>203</v>
      </c>
      <c r="F8" s="58" t="s">
        <v>206</v>
      </c>
      <c r="G8" s="58" t="s">
        <v>203</v>
      </c>
      <c r="H8" s="16" t="s">
        <v>19</v>
      </c>
      <c r="I8" s="99" t="s">
        <v>164</v>
      </c>
      <c r="J8" s="129"/>
      <c r="K8" s="131"/>
      <c r="L8" s="5" t="str">
        <f>IF(COUNT(FIND('21智能查课'!$C$2,课表草稿!C8)),课表草稿!C8,"")</f>
        <v/>
      </c>
      <c r="M8" s="5" t="str">
        <f>IF(COUNT(FIND('21智能查课'!$C$2,课表草稿!D8)),课表草稿!D8,"")</f>
        <v/>
      </c>
      <c r="N8" s="5" t="str">
        <f>IF(COUNT(FIND('21智能查课'!$C$2,课表草稿!E8)),课表草稿!E8,"")</f>
        <v/>
      </c>
      <c r="O8" s="5" t="str">
        <f>IF(COUNT(FIND('21智能查课'!$C$2,课表草稿!F8)),课表草稿!F8,"")</f>
        <v/>
      </c>
      <c r="P8" s="5" t="str">
        <f>IF(COUNT(FIND('21智能查课'!$C$2,课表草稿!G8)),课表草稿!G8,"")</f>
        <v/>
      </c>
      <c r="Q8" s="23" t="str">
        <f t="shared" si="14"/>
        <v/>
      </c>
      <c r="R8" s="23" t="str">
        <f t="shared" si="0"/>
        <v/>
      </c>
      <c r="S8" s="23" t="str">
        <f t="shared" si="0"/>
        <v/>
      </c>
      <c r="T8" s="23" t="str">
        <f t="shared" si="0"/>
        <v/>
      </c>
      <c r="U8" s="23" t="str">
        <f t="shared" si="0"/>
        <v/>
      </c>
      <c r="V8" t="str">
        <f t="shared" si="15"/>
        <v/>
      </c>
      <c r="W8" t="str">
        <f t="shared" si="1"/>
        <v/>
      </c>
      <c r="X8" t="str">
        <f t="shared" si="1"/>
        <v/>
      </c>
      <c r="Y8" t="str">
        <f t="shared" si="1"/>
        <v/>
      </c>
      <c r="Z8" t="str">
        <f t="shared" si="1"/>
        <v/>
      </c>
      <c r="AA8" s="23" t="str">
        <f t="shared" si="16"/>
        <v/>
      </c>
      <c r="AB8" s="23" t="str">
        <f t="shared" si="2"/>
        <v/>
      </c>
      <c r="AC8" s="23" t="str">
        <f t="shared" si="2"/>
        <v/>
      </c>
      <c r="AD8" s="23" t="str">
        <f t="shared" si="2"/>
        <v/>
      </c>
      <c r="AE8" s="23" t="str">
        <f t="shared" si="2"/>
        <v/>
      </c>
      <c r="AF8" t="str">
        <f t="shared" si="17"/>
        <v/>
      </c>
      <c r="AG8" t="str">
        <f t="shared" si="3"/>
        <v/>
      </c>
      <c r="AH8" t="str">
        <f t="shared" si="3"/>
        <v/>
      </c>
      <c r="AI8" t="str">
        <f t="shared" si="3"/>
        <v/>
      </c>
      <c r="AJ8" t="str">
        <f t="shared" si="3"/>
        <v/>
      </c>
      <c r="AK8" s="23" t="str">
        <f t="shared" si="18"/>
        <v/>
      </c>
      <c r="AL8" s="23" t="str">
        <f t="shared" si="4"/>
        <v>[微积分]A3107
杜晓明◇1-14周◇信工5¶</v>
      </c>
      <c r="AM8" s="23" t="str">
        <f t="shared" si="4"/>
        <v>[大学物理]A3206
万牛◇1-16周◇信工5,信创¶</v>
      </c>
      <c r="AN8" s="23" t="str">
        <f t="shared" si="4"/>
        <v>[微积分]A3107
杜晓明◇1-13周◇信工5¶</v>
      </c>
      <c r="AO8" s="23" t="str">
        <f t="shared" si="4"/>
        <v>[大学物理]A3206
万牛◇1-16周◇信工5,信创¶</v>
      </c>
      <c r="AP8" t="str">
        <f t="shared" si="19"/>
        <v/>
      </c>
      <c r="AQ8" t="str">
        <f t="shared" si="5"/>
        <v/>
      </c>
      <c r="AR8" t="str">
        <f t="shared" si="5"/>
        <v>[大学物理]A3206
万牛◇1-16周◇信工5,信创¶</v>
      </c>
      <c r="AS8" t="str">
        <f t="shared" si="5"/>
        <v/>
      </c>
      <c r="AT8" t="str">
        <f t="shared" si="5"/>
        <v>[大学物理]A3206
万牛◇1-16周◇信工5,信创¶</v>
      </c>
      <c r="AU8" s="23" t="str">
        <f t="shared" si="20"/>
        <v/>
      </c>
      <c r="AV8" s="23" t="str">
        <f t="shared" si="6"/>
        <v>[微积分]A3107
杜晓明◇1-14周◇信工5¶</v>
      </c>
      <c r="AW8" s="23" t="str">
        <f t="shared" si="6"/>
        <v>[大学物理]A3206
万牛◇1-16周◇信工5,信创¶</v>
      </c>
      <c r="AX8" s="23" t="str">
        <f t="shared" si="6"/>
        <v>[微积分]A3107
杜晓明◇1-13周◇信工5¶</v>
      </c>
      <c r="AY8" s="23" t="str">
        <f t="shared" si="6"/>
        <v>[大学物理]A3206
万牛◇1-16周◇信工5,信创¶</v>
      </c>
      <c r="AZ8" t="str">
        <f t="shared" si="21"/>
        <v/>
      </c>
      <c r="BA8" t="str">
        <f t="shared" si="7"/>
        <v>[微积分]A3107
杜晓明◇1-14周◇信工5¶</v>
      </c>
      <c r="BB8" t="str">
        <f t="shared" si="7"/>
        <v>[大学物理]A3206
万牛◇1-16周◇信工5,信创¶</v>
      </c>
      <c r="BC8" t="str">
        <f t="shared" si="7"/>
        <v>[微积分]A3107
杜晓明◇1-13周◇信工5¶</v>
      </c>
      <c r="BD8" t="str">
        <f t="shared" si="7"/>
        <v>[大学物理]A3206
万牛◇1-16周◇信工5,信创¶</v>
      </c>
      <c r="BE8" s="23" t="str">
        <f t="shared" si="22"/>
        <v/>
      </c>
      <c r="BF8" s="23" t="str">
        <f t="shared" si="8"/>
        <v>[微积分]A3107
杜晓明◇1-14周◇信工5¶</v>
      </c>
      <c r="BG8" s="23" t="str">
        <f t="shared" si="8"/>
        <v>[大学物理]A3206
万牛◇1-16周◇信工5,信创¶</v>
      </c>
      <c r="BH8" s="23" t="str">
        <f t="shared" si="8"/>
        <v>[微积分]A3107
杜晓明◇1-13周◇信工5¶</v>
      </c>
      <c r="BI8" s="23" t="str">
        <f t="shared" si="8"/>
        <v>[大学物理]A3206
万牛◇1-16周◇信工5,信创¶</v>
      </c>
      <c r="BJ8" t="str">
        <f t="shared" si="9"/>
        <v/>
      </c>
      <c r="BK8" t="str">
        <f t="shared" si="10"/>
        <v>[微积分]A3107
杜晓明◇1-14周◇信工5¶</v>
      </c>
      <c r="BL8" t="str">
        <f t="shared" si="11"/>
        <v>[大学物理]A3206
万牛◇1-16周◇信工5,信创¶</v>
      </c>
      <c r="BM8" t="str">
        <f t="shared" si="12"/>
        <v>[微积分]A3107
杜晓明◇1-13周◇信工5¶</v>
      </c>
      <c r="BN8" t="str">
        <f t="shared" si="13"/>
        <v>[大学物理]A3206
万牛◇1-16周◇信工5,信创¶</v>
      </c>
      <c r="BO8" s="23" t="str">
        <f t="shared" si="23"/>
        <v/>
      </c>
      <c r="BP8" s="23" t="str">
        <f t="shared" si="24"/>
        <v>[微积分]A3107
杜晓明◇1-14周◇信工5¶</v>
      </c>
      <c r="BQ8" s="23" t="str">
        <f t="shared" si="25"/>
        <v>[大学物理]A3206
万牛◇1-16周◇信工5,信创¶</v>
      </c>
      <c r="BR8" s="23" t="str">
        <f t="shared" si="26"/>
        <v>[微积分]A3107
杜晓明◇1-13周◇信工5¶</v>
      </c>
      <c r="BS8" s="23" t="str">
        <f t="shared" si="27"/>
        <v>[大学物理]A3206
万牛◇1-16周◇信工5,信创¶</v>
      </c>
    </row>
    <row r="9" spans="1:71" ht="69.95" hidden="1" customHeight="1" thickTop="1" thickBot="1">
      <c r="A9" s="125"/>
      <c r="B9" s="126"/>
      <c r="C9" s="102"/>
      <c r="D9" s="88"/>
      <c r="E9" s="102"/>
      <c r="F9" s="88"/>
      <c r="G9" s="102"/>
      <c r="H9" s="16" t="s">
        <v>152</v>
      </c>
      <c r="I9" s="99" t="s">
        <v>165</v>
      </c>
      <c r="J9" s="129"/>
      <c r="K9" s="131"/>
      <c r="L9" s="5" t="str">
        <f>IF(COUNT(FIND('21智能查课'!$C$2,课表草稿!C9)),课表草稿!C9,"")</f>
        <v/>
      </c>
      <c r="M9" s="5" t="str">
        <f>IF(COUNT(FIND('21智能查课'!$C$2,课表草稿!D9)),课表草稿!D9,"")</f>
        <v/>
      </c>
      <c r="N9" s="5" t="str">
        <f>IF(COUNT(FIND('21智能查课'!$C$2,课表草稿!E9)),课表草稿!E9,"")</f>
        <v/>
      </c>
      <c r="O9" s="5" t="str">
        <f>IF(COUNT(FIND('21智能查课'!$C$2,课表草稿!F9)),课表草稿!F9,"")</f>
        <v/>
      </c>
      <c r="P9" s="5" t="str">
        <f>IF(COUNT(FIND('21智能查课'!$C$2,课表草稿!G9)),课表草稿!G9,"")</f>
        <v/>
      </c>
      <c r="Q9" s="23" t="str">
        <f t="shared" si="14"/>
        <v/>
      </c>
      <c r="R9" s="23" t="str">
        <f t="shared" si="0"/>
        <v/>
      </c>
      <c r="S9" s="23" t="str">
        <f t="shared" si="0"/>
        <v/>
      </c>
      <c r="T9" s="23" t="str">
        <f t="shared" si="0"/>
        <v/>
      </c>
      <c r="U9" s="23" t="str">
        <f t="shared" si="0"/>
        <v/>
      </c>
      <c r="V9" t="str">
        <f t="shared" si="15"/>
        <v/>
      </c>
      <c r="W9" t="str">
        <f t="shared" si="1"/>
        <v/>
      </c>
      <c r="X9" t="str">
        <f t="shared" si="1"/>
        <v/>
      </c>
      <c r="Y9" t="str">
        <f t="shared" si="1"/>
        <v/>
      </c>
      <c r="Z9" t="str">
        <f t="shared" si="1"/>
        <v/>
      </c>
      <c r="AA9" s="23" t="str">
        <f t="shared" si="16"/>
        <v/>
      </c>
      <c r="AB9" s="23" t="str">
        <f t="shared" si="2"/>
        <v/>
      </c>
      <c r="AC9" s="23" t="str">
        <f t="shared" si="2"/>
        <v/>
      </c>
      <c r="AD9" s="23" t="str">
        <f t="shared" si="2"/>
        <v/>
      </c>
      <c r="AE9" s="23" t="str">
        <f t="shared" si="2"/>
        <v/>
      </c>
      <c r="AF9" t="str">
        <f t="shared" si="17"/>
        <v/>
      </c>
      <c r="AG9" t="str">
        <f t="shared" si="3"/>
        <v/>
      </c>
      <c r="AH9" t="str">
        <f t="shared" si="3"/>
        <v/>
      </c>
      <c r="AI9" t="str">
        <f t="shared" si="3"/>
        <v/>
      </c>
      <c r="AJ9" t="str">
        <f t="shared" si="3"/>
        <v/>
      </c>
      <c r="AK9" s="23" t="str">
        <f t="shared" si="18"/>
        <v/>
      </c>
      <c r="AL9" s="23" t="str">
        <f t="shared" si="4"/>
        <v/>
      </c>
      <c r="AM9" s="23" t="str">
        <f t="shared" si="4"/>
        <v/>
      </c>
      <c r="AN9" s="23" t="str">
        <f t="shared" si="4"/>
        <v/>
      </c>
      <c r="AO9" s="23" t="str">
        <f t="shared" si="4"/>
        <v/>
      </c>
      <c r="AP9" t="str">
        <f t="shared" si="19"/>
        <v/>
      </c>
      <c r="AQ9" t="str">
        <f t="shared" si="5"/>
        <v/>
      </c>
      <c r="AR9" t="str">
        <f t="shared" si="5"/>
        <v/>
      </c>
      <c r="AS9" t="str">
        <f t="shared" si="5"/>
        <v/>
      </c>
      <c r="AT9" t="str">
        <f t="shared" si="5"/>
        <v/>
      </c>
      <c r="AU9" s="23" t="str">
        <f t="shared" si="20"/>
        <v/>
      </c>
      <c r="AV9" s="23" t="str">
        <f t="shared" si="6"/>
        <v/>
      </c>
      <c r="AW9" s="23" t="str">
        <f t="shared" si="6"/>
        <v/>
      </c>
      <c r="AX9" s="23" t="str">
        <f t="shared" si="6"/>
        <v/>
      </c>
      <c r="AY9" s="23" t="str">
        <f t="shared" si="6"/>
        <v/>
      </c>
      <c r="AZ9" t="str">
        <f t="shared" si="21"/>
        <v/>
      </c>
      <c r="BA9" t="str">
        <f t="shared" si="7"/>
        <v/>
      </c>
      <c r="BB9" t="str">
        <f t="shared" si="7"/>
        <v/>
      </c>
      <c r="BC9" t="str">
        <f t="shared" si="7"/>
        <v/>
      </c>
      <c r="BD9" t="str">
        <f t="shared" si="7"/>
        <v/>
      </c>
      <c r="BE9" s="23" t="str">
        <f t="shared" si="22"/>
        <v/>
      </c>
      <c r="BF9" s="23" t="str">
        <f t="shared" si="8"/>
        <v/>
      </c>
      <c r="BG9" s="23" t="str">
        <f t="shared" si="8"/>
        <v/>
      </c>
      <c r="BH9" s="23" t="str">
        <f t="shared" si="8"/>
        <v/>
      </c>
      <c r="BI9" s="23" t="str">
        <f t="shared" si="8"/>
        <v/>
      </c>
      <c r="BJ9" t="str">
        <f t="shared" si="9"/>
        <v/>
      </c>
      <c r="BK9" t="str">
        <f t="shared" si="10"/>
        <v/>
      </c>
      <c r="BL9" t="str">
        <f t="shared" si="11"/>
        <v/>
      </c>
      <c r="BM9" t="str">
        <f t="shared" si="12"/>
        <v/>
      </c>
      <c r="BN9" t="str">
        <f t="shared" si="13"/>
        <v/>
      </c>
      <c r="BO9" s="23" t="str">
        <f t="shared" si="23"/>
        <v/>
      </c>
      <c r="BP9" s="23" t="str">
        <f t="shared" si="24"/>
        <v/>
      </c>
      <c r="BQ9" s="23" t="str">
        <f t="shared" si="25"/>
        <v/>
      </c>
      <c r="BR9" s="23" t="str">
        <f t="shared" si="26"/>
        <v/>
      </c>
      <c r="BS9" s="23" t="str">
        <f t="shared" si="27"/>
        <v/>
      </c>
    </row>
    <row r="10" spans="1:71" s="68" customFormat="1" ht="12" customHeight="1" thickTop="1" thickBot="1">
      <c r="A10" s="125"/>
      <c r="B10" s="126"/>
      <c r="C10" s="69"/>
      <c r="D10" s="69"/>
      <c r="E10" s="71"/>
      <c r="F10" s="64"/>
      <c r="G10" s="69"/>
      <c r="H10" s="79"/>
      <c r="I10" s="80"/>
      <c r="J10" s="129"/>
      <c r="K10" s="131"/>
      <c r="L10" s="67" t="str">
        <f>IF(COUNT(FIND('21智能查课'!$C$2,课表草稿!C10)),课表草稿!C10,"")</f>
        <v/>
      </c>
      <c r="M10" s="67" t="str">
        <f>IF(COUNT(FIND('21智能查课'!$C$2,课表草稿!D10)),课表草稿!D10,"")</f>
        <v/>
      </c>
      <c r="N10" s="67" t="str">
        <f>IF(COUNT(FIND('21智能查课'!$C$2,课表草稿!E10)),课表草稿!E10,"")</f>
        <v/>
      </c>
      <c r="O10" s="67" t="str">
        <f>IF(COUNT(FIND('21智能查课'!$C$2,课表草稿!F10)),课表草稿!F10,"")</f>
        <v/>
      </c>
      <c r="P10" s="67" t="str">
        <f>IF(COUNT(FIND('21智能查课'!$C$2,课表草稿!G10)),课表草稿!G10,"")</f>
        <v/>
      </c>
      <c r="Q10" s="68" t="str">
        <f t="shared" si="14"/>
        <v/>
      </c>
      <c r="R10" s="68" t="str">
        <f t="shared" si="0"/>
        <v/>
      </c>
      <c r="S10" s="68" t="str">
        <f t="shared" si="0"/>
        <v/>
      </c>
      <c r="T10" s="68" t="str">
        <f t="shared" si="0"/>
        <v/>
      </c>
      <c r="U10" s="68" t="str">
        <f t="shared" si="0"/>
        <v/>
      </c>
      <c r="V10" s="68" t="str">
        <f t="shared" si="15"/>
        <v/>
      </c>
      <c r="W10" s="68" t="str">
        <f t="shared" si="1"/>
        <v/>
      </c>
      <c r="X10" s="68" t="str">
        <f t="shared" si="1"/>
        <v/>
      </c>
      <c r="Y10" s="68" t="str">
        <f t="shared" si="1"/>
        <v/>
      </c>
      <c r="Z10" s="68" t="str">
        <f t="shared" si="1"/>
        <v/>
      </c>
      <c r="AA10" s="68" t="str">
        <f t="shared" si="16"/>
        <v/>
      </c>
      <c r="AB10" s="68" t="str">
        <f t="shared" si="2"/>
        <v/>
      </c>
      <c r="AC10" s="68" t="str">
        <f t="shared" si="2"/>
        <v/>
      </c>
      <c r="AD10" s="68" t="str">
        <f t="shared" si="2"/>
        <v/>
      </c>
      <c r="AE10" s="68" t="str">
        <f t="shared" si="2"/>
        <v/>
      </c>
      <c r="AF10" s="68" t="str">
        <f t="shared" si="17"/>
        <v/>
      </c>
      <c r="AG10" s="68" t="str">
        <f t="shared" si="3"/>
        <v/>
      </c>
      <c r="AH10" s="68" t="str">
        <f t="shared" si="3"/>
        <v/>
      </c>
      <c r="AI10" s="68" t="str">
        <f t="shared" si="3"/>
        <v/>
      </c>
      <c r="AJ10" s="68" t="str">
        <f t="shared" si="3"/>
        <v/>
      </c>
      <c r="AK10" s="68" t="str">
        <f t="shared" si="18"/>
        <v/>
      </c>
      <c r="AL10" s="68" t="str">
        <f t="shared" si="4"/>
        <v/>
      </c>
      <c r="AM10" s="68" t="str">
        <f t="shared" si="4"/>
        <v/>
      </c>
      <c r="AN10" s="68" t="str">
        <f t="shared" si="4"/>
        <v/>
      </c>
      <c r="AO10" s="68" t="str">
        <f t="shared" si="4"/>
        <v/>
      </c>
      <c r="AP10" s="68" t="str">
        <f t="shared" si="19"/>
        <v/>
      </c>
      <c r="AQ10" s="68" t="str">
        <f t="shared" si="5"/>
        <v/>
      </c>
      <c r="AR10" s="68" t="str">
        <f t="shared" si="5"/>
        <v/>
      </c>
      <c r="AS10" s="68" t="str">
        <f t="shared" si="5"/>
        <v/>
      </c>
      <c r="AT10" s="68" t="str">
        <f t="shared" si="5"/>
        <v/>
      </c>
      <c r="AU10" s="68" t="str">
        <f t="shared" si="20"/>
        <v/>
      </c>
      <c r="AV10" s="68" t="str">
        <f t="shared" si="6"/>
        <v/>
      </c>
      <c r="AW10" s="68" t="str">
        <f t="shared" si="6"/>
        <v/>
      </c>
      <c r="AX10" s="68" t="str">
        <f t="shared" si="6"/>
        <v/>
      </c>
      <c r="AY10" s="68" t="str">
        <f t="shared" si="6"/>
        <v/>
      </c>
      <c r="AZ10" s="68" t="str">
        <f t="shared" si="21"/>
        <v/>
      </c>
      <c r="BA10" s="68" t="str">
        <f t="shared" si="7"/>
        <v/>
      </c>
      <c r="BB10" s="68" t="str">
        <f t="shared" si="7"/>
        <v/>
      </c>
      <c r="BC10" s="68" t="str">
        <f t="shared" si="7"/>
        <v/>
      </c>
      <c r="BD10" s="68" t="str">
        <f t="shared" si="7"/>
        <v/>
      </c>
      <c r="BE10" s="68" t="str">
        <f t="shared" si="22"/>
        <v/>
      </c>
      <c r="BF10" s="68" t="str">
        <f t="shared" si="8"/>
        <v/>
      </c>
      <c r="BG10" s="68" t="str">
        <f t="shared" si="8"/>
        <v/>
      </c>
      <c r="BH10" s="68" t="str">
        <f t="shared" si="8"/>
        <v/>
      </c>
      <c r="BI10" s="68" t="str">
        <f t="shared" si="8"/>
        <v/>
      </c>
      <c r="BJ10" s="68" t="str">
        <f t="shared" si="9"/>
        <v/>
      </c>
      <c r="BK10" s="68" t="str">
        <f t="shared" si="10"/>
        <v/>
      </c>
      <c r="BL10" s="68" t="str">
        <f t="shared" si="11"/>
        <v/>
      </c>
      <c r="BM10" s="68" t="str">
        <f t="shared" si="12"/>
        <v/>
      </c>
      <c r="BN10" s="68" t="str">
        <f t="shared" si="13"/>
        <v/>
      </c>
      <c r="BO10" s="68" t="str">
        <f t="shared" si="23"/>
        <v/>
      </c>
      <c r="BP10" s="68" t="str">
        <f t="shared" si="24"/>
        <v/>
      </c>
      <c r="BQ10" s="68" t="str">
        <f t="shared" si="25"/>
        <v/>
      </c>
      <c r="BR10" s="68" t="str">
        <f t="shared" si="26"/>
        <v/>
      </c>
      <c r="BS10" s="68" t="str">
        <f t="shared" si="27"/>
        <v/>
      </c>
    </row>
    <row r="11" spans="1:71" s="68" customFormat="1" ht="12" customHeight="1" thickTop="1" thickBot="1">
      <c r="A11" s="125"/>
      <c r="B11" s="126"/>
      <c r="C11" s="69"/>
      <c r="D11" s="64"/>
      <c r="E11" s="69"/>
      <c r="F11" s="64"/>
      <c r="G11" s="69"/>
      <c r="H11" s="79"/>
      <c r="I11" s="80"/>
      <c r="J11" s="129"/>
      <c r="K11" s="131"/>
      <c r="L11" s="67" t="str">
        <f>IF(COUNT(FIND('21智能查课'!$C$2,课表草稿!C11)),课表草稿!C11,"")</f>
        <v/>
      </c>
      <c r="M11" s="67" t="str">
        <f>IF(COUNT(FIND('21智能查课'!$C$2,课表草稿!D11)),课表草稿!D11,"")</f>
        <v/>
      </c>
      <c r="N11" s="67" t="str">
        <f>IF(COUNT(FIND('21智能查课'!$C$2,课表草稿!E11)),课表草稿!E11,"")</f>
        <v/>
      </c>
      <c r="O11" s="67" t="str">
        <f>IF(COUNT(FIND('21智能查课'!$C$2,课表草稿!F11)),课表草稿!F11,"")</f>
        <v/>
      </c>
      <c r="P11" s="67" t="str">
        <f>IF(COUNT(FIND('21智能查课'!$C$2,课表草稿!G11)),课表草稿!G11,"")</f>
        <v/>
      </c>
      <c r="Q11" s="68" t="str">
        <f t="shared" si="14"/>
        <v/>
      </c>
      <c r="R11" s="68" t="str">
        <f t="shared" si="0"/>
        <v/>
      </c>
      <c r="S11" s="68" t="str">
        <f t="shared" si="0"/>
        <v/>
      </c>
      <c r="T11" s="68" t="str">
        <f t="shared" si="0"/>
        <v/>
      </c>
      <c r="U11" s="68" t="str">
        <f t="shared" si="0"/>
        <v/>
      </c>
      <c r="V11" s="68" t="str">
        <f t="shared" si="15"/>
        <v/>
      </c>
      <c r="W11" s="68" t="str">
        <f t="shared" si="1"/>
        <v/>
      </c>
      <c r="X11" s="68" t="str">
        <f t="shared" si="1"/>
        <v/>
      </c>
      <c r="Y11" s="68" t="str">
        <f t="shared" si="1"/>
        <v/>
      </c>
      <c r="Z11" s="68" t="str">
        <f t="shared" si="1"/>
        <v/>
      </c>
      <c r="AA11" s="68" t="str">
        <f t="shared" si="16"/>
        <v/>
      </c>
      <c r="AB11" s="68" t="str">
        <f t="shared" si="2"/>
        <v/>
      </c>
      <c r="AC11" s="68" t="str">
        <f t="shared" si="2"/>
        <v/>
      </c>
      <c r="AD11" s="68" t="str">
        <f t="shared" si="2"/>
        <v/>
      </c>
      <c r="AE11" s="68" t="str">
        <f t="shared" si="2"/>
        <v/>
      </c>
      <c r="AF11" s="68" t="str">
        <f t="shared" si="17"/>
        <v/>
      </c>
      <c r="AG11" s="68" t="str">
        <f t="shared" si="3"/>
        <v/>
      </c>
      <c r="AH11" s="68" t="str">
        <f t="shared" si="3"/>
        <v/>
      </c>
      <c r="AI11" s="68" t="str">
        <f t="shared" si="3"/>
        <v/>
      </c>
      <c r="AJ11" s="68" t="str">
        <f t="shared" si="3"/>
        <v/>
      </c>
      <c r="AK11" s="68" t="str">
        <f t="shared" si="18"/>
        <v/>
      </c>
      <c r="AL11" s="68" t="str">
        <f t="shared" si="4"/>
        <v/>
      </c>
      <c r="AM11" s="68" t="str">
        <f t="shared" si="4"/>
        <v/>
      </c>
      <c r="AN11" s="68" t="str">
        <f t="shared" si="4"/>
        <v/>
      </c>
      <c r="AO11" s="68" t="str">
        <f t="shared" si="4"/>
        <v/>
      </c>
      <c r="AP11" s="68" t="str">
        <f t="shared" si="19"/>
        <v/>
      </c>
      <c r="AQ11" s="68" t="str">
        <f t="shared" si="5"/>
        <v/>
      </c>
      <c r="AR11" s="68" t="str">
        <f t="shared" si="5"/>
        <v/>
      </c>
      <c r="AS11" s="68" t="str">
        <f t="shared" si="5"/>
        <v/>
      </c>
      <c r="AT11" s="68" t="str">
        <f t="shared" si="5"/>
        <v/>
      </c>
      <c r="AU11" s="68" t="str">
        <f t="shared" si="20"/>
        <v/>
      </c>
      <c r="AV11" s="68" t="str">
        <f t="shared" si="6"/>
        <v/>
      </c>
      <c r="AW11" s="68" t="str">
        <f t="shared" si="6"/>
        <v/>
      </c>
      <c r="AX11" s="68" t="str">
        <f t="shared" si="6"/>
        <v/>
      </c>
      <c r="AY11" s="68" t="str">
        <f t="shared" si="6"/>
        <v/>
      </c>
      <c r="AZ11" s="68" t="str">
        <f t="shared" si="21"/>
        <v/>
      </c>
      <c r="BA11" s="68" t="str">
        <f t="shared" si="7"/>
        <v/>
      </c>
      <c r="BB11" s="68" t="str">
        <f t="shared" si="7"/>
        <v/>
      </c>
      <c r="BC11" s="68" t="str">
        <f t="shared" si="7"/>
        <v/>
      </c>
      <c r="BD11" s="68" t="str">
        <f t="shared" si="7"/>
        <v/>
      </c>
      <c r="BE11" s="68" t="str">
        <f t="shared" si="22"/>
        <v/>
      </c>
      <c r="BF11" s="68" t="str">
        <f t="shared" si="8"/>
        <v/>
      </c>
      <c r="BG11" s="68" t="str">
        <f t="shared" si="8"/>
        <v/>
      </c>
      <c r="BH11" s="68" t="str">
        <f t="shared" si="8"/>
        <v/>
      </c>
      <c r="BI11" s="68" t="str">
        <f t="shared" si="8"/>
        <v/>
      </c>
      <c r="BJ11" s="68" t="str">
        <f t="shared" si="9"/>
        <v/>
      </c>
      <c r="BK11" s="68" t="str">
        <f t="shared" si="10"/>
        <v/>
      </c>
      <c r="BL11" s="68" t="str">
        <f t="shared" si="11"/>
        <v/>
      </c>
      <c r="BM11" s="68" t="str">
        <f t="shared" si="12"/>
        <v/>
      </c>
      <c r="BN11" s="68" t="str">
        <f t="shared" si="13"/>
        <v/>
      </c>
      <c r="BO11" s="68" t="str">
        <f t="shared" si="23"/>
        <v/>
      </c>
      <c r="BP11" s="68" t="str">
        <f t="shared" si="24"/>
        <v/>
      </c>
      <c r="BQ11" s="68" t="str">
        <f t="shared" si="25"/>
        <v/>
      </c>
      <c r="BR11" s="68" t="str">
        <f t="shared" si="26"/>
        <v/>
      </c>
      <c r="BS11" s="68" t="str">
        <f t="shared" si="27"/>
        <v/>
      </c>
    </row>
    <row r="12" spans="1:71" s="68" customFormat="1" ht="12" customHeight="1" thickTop="1" thickBot="1">
      <c r="A12" s="125"/>
      <c r="B12" s="126"/>
      <c r="C12" s="71"/>
      <c r="D12" s="69"/>
      <c r="E12" s="64"/>
      <c r="F12" s="70"/>
      <c r="G12" s="64"/>
      <c r="H12" s="79"/>
      <c r="I12" s="80"/>
      <c r="J12" s="129"/>
      <c r="K12" s="131"/>
      <c r="L12" s="67" t="str">
        <f>IF(COUNT(FIND('21智能查课'!$C$2,课表草稿!C12)),课表草稿!C12,"")</f>
        <v/>
      </c>
      <c r="M12" s="67" t="str">
        <f>IF(COUNT(FIND('21智能查课'!$C$2,课表草稿!D12)),课表草稿!D12,"")</f>
        <v/>
      </c>
      <c r="N12" s="67" t="str">
        <f>IF(COUNT(FIND('21智能查课'!$C$2,课表草稿!E12)),课表草稿!E12,"")</f>
        <v/>
      </c>
      <c r="O12" s="67" t="str">
        <f>IF(COUNT(FIND('21智能查课'!$C$2,课表草稿!F12)),课表草稿!F12,"")</f>
        <v/>
      </c>
      <c r="P12" s="67" t="str">
        <f>IF(COUNT(FIND('21智能查课'!$C$2,课表草稿!G12)),课表草稿!G12,"")</f>
        <v/>
      </c>
      <c r="Q12" s="68" t="str">
        <f t="shared" si="14"/>
        <v/>
      </c>
      <c r="R12" s="68" t="str">
        <f t="shared" si="0"/>
        <v/>
      </c>
      <c r="S12" s="68" t="str">
        <f t="shared" si="0"/>
        <v/>
      </c>
      <c r="T12" s="68" t="str">
        <f t="shared" si="0"/>
        <v/>
      </c>
      <c r="U12" s="68" t="str">
        <f t="shared" si="0"/>
        <v/>
      </c>
      <c r="V12" s="68" t="str">
        <f t="shared" si="15"/>
        <v/>
      </c>
      <c r="W12" s="68" t="str">
        <f t="shared" si="1"/>
        <v/>
      </c>
      <c r="X12" s="68" t="str">
        <f t="shared" si="1"/>
        <v/>
      </c>
      <c r="Y12" s="68" t="str">
        <f t="shared" si="1"/>
        <v/>
      </c>
      <c r="Z12" s="68" t="str">
        <f t="shared" si="1"/>
        <v/>
      </c>
      <c r="AA12" s="68" t="str">
        <f t="shared" si="16"/>
        <v/>
      </c>
      <c r="AB12" s="68" t="str">
        <f t="shared" si="2"/>
        <v/>
      </c>
      <c r="AC12" s="68" t="str">
        <f t="shared" si="2"/>
        <v/>
      </c>
      <c r="AD12" s="68" t="str">
        <f t="shared" si="2"/>
        <v/>
      </c>
      <c r="AE12" s="68" t="str">
        <f t="shared" si="2"/>
        <v/>
      </c>
      <c r="AF12" s="68" t="str">
        <f t="shared" si="17"/>
        <v/>
      </c>
      <c r="AG12" s="68" t="str">
        <f t="shared" si="3"/>
        <v/>
      </c>
      <c r="AH12" s="68" t="str">
        <f t="shared" si="3"/>
        <v/>
      </c>
      <c r="AI12" s="68" t="str">
        <f t="shared" si="3"/>
        <v/>
      </c>
      <c r="AJ12" s="68" t="str">
        <f t="shared" si="3"/>
        <v/>
      </c>
      <c r="AK12" s="68" t="str">
        <f t="shared" si="18"/>
        <v/>
      </c>
      <c r="AL12" s="68" t="str">
        <f t="shared" si="4"/>
        <v/>
      </c>
      <c r="AM12" s="68" t="str">
        <f t="shared" si="4"/>
        <v/>
      </c>
      <c r="AN12" s="68" t="str">
        <f t="shared" si="4"/>
        <v/>
      </c>
      <c r="AO12" s="68" t="str">
        <f t="shared" si="4"/>
        <v/>
      </c>
      <c r="AP12" s="68" t="str">
        <f t="shared" si="19"/>
        <v/>
      </c>
      <c r="AQ12" s="68" t="str">
        <f t="shared" si="5"/>
        <v/>
      </c>
      <c r="AR12" s="68" t="str">
        <f t="shared" si="5"/>
        <v/>
      </c>
      <c r="AS12" s="68" t="str">
        <f t="shared" si="5"/>
        <v/>
      </c>
      <c r="AT12" s="68" t="str">
        <f t="shared" si="5"/>
        <v/>
      </c>
      <c r="AU12" s="68" t="str">
        <f t="shared" si="20"/>
        <v/>
      </c>
      <c r="AV12" s="68" t="str">
        <f t="shared" si="6"/>
        <v/>
      </c>
      <c r="AW12" s="68" t="str">
        <f t="shared" si="6"/>
        <v/>
      </c>
      <c r="AX12" s="68" t="str">
        <f t="shared" si="6"/>
        <v/>
      </c>
      <c r="AY12" s="68" t="str">
        <f t="shared" si="6"/>
        <v/>
      </c>
      <c r="AZ12" s="68" t="str">
        <f t="shared" si="21"/>
        <v/>
      </c>
      <c r="BA12" s="68" t="str">
        <f t="shared" si="7"/>
        <v/>
      </c>
      <c r="BB12" s="68" t="str">
        <f t="shared" si="7"/>
        <v/>
      </c>
      <c r="BC12" s="68" t="str">
        <f t="shared" si="7"/>
        <v/>
      </c>
      <c r="BD12" s="68" t="str">
        <f t="shared" si="7"/>
        <v/>
      </c>
      <c r="BE12" s="68" t="str">
        <f t="shared" si="22"/>
        <v/>
      </c>
      <c r="BF12" s="68" t="str">
        <f t="shared" si="8"/>
        <v/>
      </c>
      <c r="BG12" s="68" t="str">
        <f t="shared" si="8"/>
        <v/>
      </c>
      <c r="BH12" s="68" t="str">
        <f t="shared" si="8"/>
        <v/>
      </c>
      <c r="BI12" s="68" t="str">
        <f t="shared" si="8"/>
        <v/>
      </c>
      <c r="BJ12" s="68" t="str">
        <f t="shared" si="9"/>
        <v/>
      </c>
      <c r="BK12" s="68" t="str">
        <f t="shared" si="10"/>
        <v/>
      </c>
      <c r="BL12" s="68" t="str">
        <f t="shared" si="11"/>
        <v/>
      </c>
      <c r="BM12" s="68" t="str">
        <f t="shared" si="12"/>
        <v/>
      </c>
      <c r="BN12" s="68" t="str">
        <f t="shared" si="13"/>
        <v/>
      </c>
      <c r="BO12" s="68" t="str">
        <f t="shared" si="23"/>
        <v/>
      </c>
      <c r="BP12" s="68" t="str">
        <f t="shared" si="24"/>
        <v/>
      </c>
      <c r="BQ12" s="68" t="str">
        <f t="shared" si="25"/>
        <v/>
      </c>
      <c r="BR12" s="68" t="str">
        <f t="shared" si="26"/>
        <v/>
      </c>
      <c r="BS12" s="68" t="str">
        <f t="shared" si="27"/>
        <v/>
      </c>
    </row>
    <row r="13" spans="1:71" s="68" customFormat="1" ht="12" customHeight="1" thickTop="1" thickBot="1">
      <c r="A13" s="125"/>
      <c r="B13" s="126"/>
      <c r="C13" s="70"/>
      <c r="D13" s="64"/>
      <c r="E13" s="69"/>
      <c r="F13" s="69"/>
      <c r="G13" s="64"/>
      <c r="H13" s="79"/>
      <c r="I13" s="80"/>
      <c r="J13" s="129"/>
      <c r="K13" s="131"/>
      <c r="L13" s="67" t="str">
        <f>IF(COUNT(FIND('21智能查课'!$C$2,课表草稿!C13)),课表草稿!C13,"")</f>
        <v/>
      </c>
      <c r="M13" s="67" t="str">
        <f>IF(COUNT(FIND('21智能查课'!$C$2,课表草稿!D13)),课表草稿!D13,"")</f>
        <v/>
      </c>
      <c r="N13" s="67" t="str">
        <f>IF(COUNT(FIND('21智能查课'!$C$2,课表草稿!E13)),课表草稿!E13,"")</f>
        <v/>
      </c>
      <c r="O13" s="67" t="str">
        <f>IF(COUNT(FIND('21智能查课'!$C$2,课表草稿!F13)),课表草稿!F13,"")</f>
        <v/>
      </c>
      <c r="P13" s="67" t="str">
        <f>IF(COUNT(FIND('21智能查课'!$C$2,课表草稿!G13)),课表草稿!G13,"")</f>
        <v/>
      </c>
      <c r="Q13" s="68" t="str">
        <f t="shared" si="14"/>
        <v/>
      </c>
      <c r="R13" s="68" t="str">
        <f t="shared" si="0"/>
        <v/>
      </c>
      <c r="S13" s="68" t="str">
        <f t="shared" si="0"/>
        <v/>
      </c>
      <c r="T13" s="68" t="str">
        <f t="shared" si="0"/>
        <v/>
      </c>
      <c r="U13" s="68" t="str">
        <f t="shared" si="0"/>
        <v/>
      </c>
      <c r="V13" s="68" t="str">
        <f t="shared" si="15"/>
        <v/>
      </c>
      <c r="W13" s="68" t="str">
        <f t="shared" si="1"/>
        <v/>
      </c>
      <c r="X13" s="68" t="str">
        <f t="shared" si="1"/>
        <v/>
      </c>
      <c r="Y13" s="68" t="str">
        <f t="shared" si="1"/>
        <v/>
      </c>
      <c r="Z13" s="68" t="str">
        <f t="shared" si="1"/>
        <v/>
      </c>
      <c r="AA13" s="68" t="str">
        <f t="shared" si="16"/>
        <v/>
      </c>
      <c r="AB13" s="68" t="str">
        <f t="shared" si="2"/>
        <v/>
      </c>
      <c r="AC13" s="68" t="str">
        <f t="shared" si="2"/>
        <v/>
      </c>
      <c r="AD13" s="68" t="str">
        <f t="shared" si="2"/>
        <v/>
      </c>
      <c r="AE13" s="68" t="str">
        <f t="shared" si="2"/>
        <v/>
      </c>
      <c r="AF13" s="68" t="str">
        <f t="shared" si="17"/>
        <v/>
      </c>
      <c r="AG13" s="68" t="str">
        <f t="shared" si="3"/>
        <v/>
      </c>
      <c r="AH13" s="68" t="str">
        <f t="shared" si="3"/>
        <v/>
      </c>
      <c r="AI13" s="68" t="str">
        <f t="shared" si="3"/>
        <v/>
      </c>
      <c r="AJ13" s="68" t="str">
        <f t="shared" si="3"/>
        <v/>
      </c>
      <c r="AK13" s="68" t="str">
        <f t="shared" si="18"/>
        <v/>
      </c>
      <c r="AL13" s="68" t="str">
        <f t="shared" si="4"/>
        <v/>
      </c>
      <c r="AM13" s="68" t="str">
        <f t="shared" si="4"/>
        <v/>
      </c>
      <c r="AN13" s="68" t="str">
        <f t="shared" si="4"/>
        <v/>
      </c>
      <c r="AO13" s="68" t="str">
        <f t="shared" si="4"/>
        <v/>
      </c>
      <c r="AP13" s="68" t="str">
        <f t="shared" si="19"/>
        <v/>
      </c>
      <c r="AQ13" s="68" t="str">
        <f t="shared" si="5"/>
        <v/>
      </c>
      <c r="AR13" s="68" t="str">
        <f t="shared" si="5"/>
        <v/>
      </c>
      <c r="AS13" s="68" t="str">
        <f t="shared" si="5"/>
        <v/>
      </c>
      <c r="AT13" s="68" t="str">
        <f t="shared" si="5"/>
        <v/>
      </c>
      <c r="AU13" s="68" t="str">
        <f t="shared" si="20"/>
        <v/>
      </c>
      <c r="AV13" s="68" t="str">
        <f t="shared" si="6"/>
        <v/>
      </c>
      <c r="AW13" s="68" t="str">
        <f t="shared" si="6"/>
        <v/>
      </c>
      <c r="AX13" s="68" t="str">
        <f t="shared" si="6"/>
        <v/>
      </c>
      <c r="AY13" s="68" t="str">
        <f t="shared" si="6"/>
        <v/>
      </c>
      <c r="AZ13" s="68" t="str">
        <f t="shared" si="21"/>
        <v/>
      </c>
      <c r="BA13" s="68" t="str">
        <f t="shared" si="7"/>
        <v/>
      </c>
      <c r="BB13" s="68" t="str">
        <f t="shared" si="7"/>
        <v/>
      </c>
      <c r="BC13" s="68" t="str">
        <f t="shared" si="7"/>
        <v/>
      </c>
      <c r="BD13" s="68" t="str">
        <f t="shared" si="7"/>
        <v/>
      </c>
      <c r="BE13" s="68" t="str">
        <f t="shared" si="22"/>
        <v/>
      </c>
      <c r="BF13" s="68" t="str">
        <f t="shared" si="8"/>
        <v/>
      </c>
      <c r="BG13" s="68" t="str">
        <f t="shared" si="8"/>
        <v/>
      </c>
      <c r="BH13" s="68" t="str">
        <f t="shared" si="8"/>
        <v/>
      </c>
      <c r="BI13" s="68" t="str">
        <f t="shared" si="8"/>
        <v/>
      </c>
      <c r="BJ13" s="68" t="str">
        <f t="shared" si="9"/>
        <v/>
      </c>
      <c r="BK13" s="68" t="str">
        <f t="shared" si="10"/>
        <v/>
      </c>
      <c r="BL13" s="68" t="str">
        <f t="shared" si="11"/>
        <v/>
      </c>
      <c r="BM13" s="68" t="str">
        <f t="shared" si="12"/>
        <v/>
      </c>
      <c r="BN13" s="68" t="str">
        <f t="shared" si="13"/>
        <v/>
      </c>
      <c r="BO13" s="68" t="str">
        <f t="shared" si="23"/>
        <v/>
      </c>
      <c r="BP13" s="68" t="str">
        <f t="shared" si="24"/>
        <v/>
      </c>
      <c r="BQ13" s="68" t="str">
        <f t="shared" si="25"/>
        <v/>
      </c>
      <c r="BR13" s="68" t="str">
        <f t="shared" si="26"/>
        <v/>
      </c>
      <c r="BS13" s="68" t="str">
        <f t="shared" si="27"/>
        <v/>
      </c>
    </row>
    <row r="14" spans="1:71" s="68" customFormat="1" ht="12" customHeight="1" thickTop="1" thickBot="1">
      <c r="A14" s="127"/>
      <c r="B14" s="128"/>
      <c r="C14" s="69"/>
      <c r="D14" s="69"/>
      <c r="E14" s="64"/>
      <c r="F14" s="69"/>
      <c r="G14" s="71"/>
      <c r="H14" s="81"/>
      <c r="I14" s="80"/>
      <c r="J14" s="129"/>
      <c r="K14" s="75"/>
      <c r="L14" s="67" t="str">
        <f>IF(COUNT(FIND('21智能查课'!$C$2,课表草稿!C14)),课表草稿!C14,"")</f>
        <v/>
      </c>
      <c r="M14" s="67" t="str">
        <f>IF(COUNT(FIND('21智能查课'!$C$2,课表草稿!D14)),课表草稿!D14,"")</f>
        <v/>
      </c>
      <c r="N14" s="67" t="str">
        <f>IF(COUNT(FIND('21智能查课'!$C$2,课表草稿!E14)),课表草稿!E14,"")</f>
        <v/>
      </c>
      <c r="O14" s="67" t="str">
        <f>IF(COUNT(FIND('21智能查课'!$C$2,课表草稿!F14)),课表草稿!F14,"")</f>
        <v/>
      </c>
      <c r="P14" s="67" t="str">
        <f>IF(COUNT(FIND('21智能查课'!$C$2,课表草稿!G14)),课表草稿!G14,"")</f>
        <v/>
      </c>
      <c r="Q14" s="68" t="str">
        <f>IF(COUNTIF(C14,"*"&amp;$H$4&amp;"*")&gt;0,C14,"")</f>
        <v/>
      </c>
      <c r="R14" s="68" t="str">
        <f>IF(COUNTIF(D14,"*"&amp;$H$4&amp;"*")&gt;0,D14,"")</f>
        <v/>
      </c>
      <c r="S14" s="68" t="str">
        <f>IF(COUNTIF(E14,"*"&amp;$H$4&amp;"*")&gt;0,E14,"")</f>
        <v/>
      </c>
      <c r="T14" s="68" t="str">
        <f>IF(COUNTIF(F14,"*"&amp;$H$4&amp;"*")&gt;0,F14,"")</f>
        <v/>
      </c>
      <c r="U14" s="68" t="str">
        <f>IF(COUNTIF(G14,"*"&amp;$H$4&amp;"*")&gt;0,G14,"")</f>
        <v/>
      </c>
      <c r="V14" s="68" t="str">
        <f>IF(COUNTIF(C14,"*"&amp;$H$5&amp;"*")&gt;0,C14,"")</f>
        <v/>
      </c>
      <c r="W14" s="68" t="str">
        <f>IF(COUNTIF(D14,"*"&amp;$H$5&amp;"*")&gt;0,D14,"")</f>
        <v/>
      </c>
      <c r="X14" s="68" t="str">
        <f>IF(COUNTIF(E14,"*"&amp;$H$5&amp;"*")&gt;0,E14,"")</f>
        <v/>
      </c>
      <c r="Y14" s="68" t="str">
        <f>IF(COUNTIF(F14,"*"&amp;$H$5&amp;"*")&gt;0,F14,"")</f>
        <v/>
      </c>
      <c r="Z14" s="68" t="str">
        <f>IF(COUNTIF(G14,"*"&amp;$H$5&amp;"*")&gt;0,G14,"")</f>
        <v/>
      </c>
      <c r="AA14" s="68" t="str">
        <f>IF(COUNTIF(C14,"*"&amp;$H$6&amp;"*")&gt;0,C14,"")</f>
        <v/>
      </c>
      <c r="AB14" s="68" t="str">
        <f>IF(COUNTIF(D14,"*"&amp;$H$6&amp;"*")&gt;0,D14,"")</f>
        <v/>
      </c>
      <c r="AC14" s="68" t="str">
        <f>IF(COUNTIF(E14,"*"&amp;$H$6&amp;"*")&gt;0,E14,"")</f>
        <v/>
      </c>
      <c r="AD14" s="68" t="str">
        <f>IF(COUNTIF(F14,"*"&amp;$H$6&amp;"*")&gt;0,F14,"")</f>
        <v/>
      </c>
      <c r="AE14" s="68" t="str">
        <f>IF(COUNTIF(G14,"*"&amp;$H$6&amp;"*")&gt;0,G14,"")</f>
        <v/>
      </c>
      <c r="AF14" s="68" t="str">
        <f>IF(COUNTIF(C14,"*"&amp;$H$7&amp;"*")&gt;0,C14,"")</f>
        <v/>
      </c>
      <c r="AG14" s="68" t="str">
        <f>IF(COUNTIF(D14,"*"&amp;$H$7&amp;"*")&gt;0,D14,"")</f>
        <v/>
      </c>
      <c r="AH14" s="68" t="str">
        <f>IF(COUNTIF(E14,"*"&amp;$H$7&amp;"*")&gt;0,E14,"")</f>
        <v/>
      </c>
      <c r="AI14" s="68" t="str">
        <f>IF(COUNTIF(F14,"*"&amp;$H$7&amp;"*")&gt;0,F14,"")</f>
        <v/>
      </c>
      <c r="AJ14" s="68" t="str">
        <f>IF(COUNTIF(G14,"*"&amp;$H$7&amp;"*")&gt;0,G14,"")</f>
        <v/>
      </c>
      <c r="AK14" s="68" t="str">
        <f>IF(COUNTIF(C14,"*"&amp;$H$8&amp;"*")&gt;0,C14,"")</f>
        <v/>
      </c>
      <c r="AL14" s="68" t="str">
        <f>IF(COUNTIF(D14,"*"&amp;$H$8&amp;"*")&gt;0,D14,"")</f>
        <v/>
      </c>
      <c r="AM14" s="68" t="str">
        <f>IF(COUNTIF(E14,"*"&amp;$H$8&amp;"*")&gt;0,E14,"")</f>
        <v/>
      </c>
      <c r="AN14" s="68" t="str">
        <f>IF(COUNTIF(F14,"*"&amp;$H$8&amp;"*")&gt;0,F14,"")</f>
        <v/>
      </c>
      <c r="AO14" s="68" t="str">
        <f>IF(COUNTIF(G14,"*"&amp;$H$8&amp;"*")&gt;0,G14,"")</f>
        <v/>
      </c>
      <c r="AP14" s="68" t="str">
        <f>IF(COUNTIF(C14,"*"&amp;$H$9&amp;"*")&gt;0,C14,"")</f>
        <v/>
      </c>
      <c r="AQ14" s="68" t="str">
        <f>IF(COUNTIF(D14,"*"&amp;$H$9&amp;"*")&gt;0,D14,"")</f>
        <v/>
      </c>
      <c r="AR14" s="68" t="str">
        <f>IF(COUNTIF(E14,"*"&amp;$H$9&amp;"*")&gt;0,E14,"")</f>
        <v/>
      </c>
      <c r="AS14" s="68" t="str">
        <f>IF(COUNTIF(F14,"*"&amp;$H$9&amp;"*")&gt;0,F14,"")</f>
        <v/>
      </c>
      <c r="AT14" s="68" t="str">
        <f>IF(COUNTIF(G14,"*"&amp;$H$9&amp;"*")&gt;0,G14,"")</f>
        <v/>
      </c>
      <c r="AU14" s="68" t="str">
        <f>IF(COUNTIF(C14,"*"&amp;$H$10&amp;"*")&gt;0,C14,"")</f>
        <v/>
      </c>
      <c r="AV14" s="68" t="str">
        <f>IF(COUNTIF(D14,"*"&amp;$H$10&amp;"*")&gt;0,D14,"")</f>
        <v/>
      </c>
      <c r="AW14" s="68" t="str">
        <f>IF(COUNTIF(E14,"*"&amp;$H$10&amp;"*")&gt;0,E14,"")</f>
        <v/>
      </c>
      <c r="AX14" s="68" t="str">
        <f>IF(COUNTIF(F14,"*"&amp;$H$10&amp;"*")&gt;0,F14,"")</f>
        <v/>
      </c>
      <c r="AY14" s="68" t="str">
        <f>IF(COUNTIF(G14,"*"&amp;$H$10&amp;"*")&gt;0,G14,"")</f>
        <v/>
      </c>
      <c r="AZ14" s="68" t="str">
        <f>IF(COUNTIF(C14,"*"&amp;$H$11&amp;"*")&gt;0,C14,"")</f>
        <v/>
      </c>
      <c r="BA14" s="68" t="str">
        <f>IF(COUNTIF(D14,"*"&amp;$H$11&amp;"*")&gt;0,D14,"")</f>
        <v/>
      </c>
      <c r="BB14" s="68" t="str">
        <f>IF(COUNTIF(E14,"*"&amp;$H$11&amp;"*")&gt;0,E14,"")</f>
        <v/>
      </c>
      <c r="BC14" s="68" t="str">
        <f>IF(COUNTIF(F14,"*"&amp;$H$11&amp;"*")&gt;0,F14,"")</f>
        <v/>
      </c>
      <c r="BD14" s="68" t="str">
        <f>IF(COUNTIF(G14,"*"&amp;$H$11&amp;"*")&gt;0,G14,"")</f>
        <v/>
      </c>
      <c r="BE14" s="68" t="str">
        <f>IF(COUNTIF(C14,"*"&amp;$H$12&amp;"*")&gt;0,C14,"")</f>
        <v/>
      </c>
      <c r="BF14" s="68" t="str">
        <f>IF(COUNTIF(D14,"*"&amp;$H$12&amp;"*")&gt;0,D14,"")</f>
        <v/>
      </c>
      <c r="BG14" s="68" t="str">
        <f>IF(COUNTIF(E14,"*"&amp;$H$12&amp;"*")&gt;0,E14,"")</f>
        <v/>
      </c>
      <c r="BH14" s="68" t="str">
        <f>IF(COUNTIF(F14,"*"&amp;$H$12&amp;"*")&gt;0,F14,"")</f>
        <v/>
      </c>
      <c r="BI14" s="68" t="str">
        <f>IF(COUNTIF(G14,"*"&amp;$H$12&amp;"*")&gt;0,G14,"")</f>
        <v/>
      </c>
      <c r="BJ14" s="68" t="str">
        <f t="shared" si="9"/>
        <v/>
      </c>
      <c r="BK14" s="68" t="str">
        <f t="shared" si="10"/>
        <v/>
      </c>
      <c r="BL14" s="68" t="str">
        <f t="shared" si="11"/>
        <v/>
      </c>
      <c r="BM14" s="68" t="str">
        <f t="shared" si="12"/>
        <v/>
      </c>
      <c r="BN14" s="68" t="str">
        <f t="shared" si="13"/>
        <v/>
      </c>
      <c r="BO14" s="68" t="str">
        <f t="shared" si="23"/>
        <v/>
      </c>
      <c r="BP14" s="68" t="str">
        <f t="shared" si="24"/>
        <v/>
      </c>
      <c r="BQ14" s="68" t="str">
        <f t="shared" si="25"/>
        <v/>
      </c>
      <c r="BR14" s="68" t="str">
        <f t="shared" si="26"/>
        <v/>
      </c>
      <c r="BS14" s="68" t="str">
        <f t="shared" si="27"/>
        <v/>
      </c>
    </row>
    <row r="15" spans="1:71" s="23" customFormat="1" ht="69.95" hidden="1" customHeight="1" thickTop="1" thickBot="1">
      <c r="A15" s="117" t="s">
        <v>88</v>
      </c>
      <c r="B15" s="118"/>
      <c r="C15" s="58" t="s">
        <v>169</v>
      </c>
      <c r="D15" s="58" t="s">
        <v>180</v>
      </c>
      <c r="E15" s="58" t="s">
        <v>184</v>
      </c>
      <c r="F15" s="92"/>
      <c r="G15" s="58" t="s">
        <v>171</v>
      </c>
      <c r="H15" s="16" t="s">
        <v>15</v>
      </c>
      <c r="I15" s="99" t="s">
        <v>162</v>
      </c>
      <c r="J15" s="129"/>
      <c r="K15" s="139" t="s">
        <v>21</v>
      </c>
      <c r="L15" s="52" t="str">
        <f>IF(COUNT(FIND('21智能查课'!$C$2,课表草稿!C15)),课表草稿!C15,"")</f>
        <v/>
      </c>
      <c r="M15" s="52" t="str">
        <f>IF(COUNT(FIND('21智能查课'!$C$2,课表草稿!D15)),课表草稿!D15,"")</f>
        <v/>
      </c>
      <c r="N15" s="52" t="str">
        <f>IF(COUNT(FIND('21智能查课'!$C$2,课表草稿!E15)),课表草稿!E15,"")</f>
        <v/>
      </c>
      <c r="O15" s="52" t="str">
        <f>IF(COUNT(FIND('21智能查课'!$C$2,课表草稿!F15)),课表草稿!F15,"")</f>
        <v/>
      </c>
      <c r="P15" s="52" t="str">
        <f>IF(COUNT(FIND('21智能查课'!$C$2,课表草稿!G15)),课表草稿!G15,"")</f>
        <v/>
      </c>
      <c r="Q15" s="23" t="str">
        <f t="shared" si="14"/>
        <v>[体育]
◇1-16周◇信工1,信工2,信工3,信工4,信工5,信创¶</v>
      </c>
      <c r="R15" s="23" t="str">
        <f t="shared" si="0"/>
        <v>[大学物理]A2206
陈丽娟◇1-16周◇信工1,信工2¶</v>
      </c>
      <c r="S15" s="23" t="str">
        <f t="shared" si="0"/>
        <v>[概率论]A2102
蒋金山◇1-16周◇信工1,信工2¶</v>
      </c>
      <c r="T15" s="23" t="str">
        <f t="shared" si="0"/>
        <v/>
      </c>
      <c r="U15" s="23" t="str">
        <f t="shared" si="0"/>
        <v>[大学英语综合]
◇4-15周◇信工1,信工2,信工3,信工4,信工5,信创¶</v>
      </c>
      <c r="V15" s="23" t="str">
        <f t="shared" si="15"/>
        <v>[体育]
◇1-16周◇信工1,信工2,信工3,信工4,信工5,信创¶</v>
      </c>
      <c r="W15" s="23" t="str">
        <f t="shared" si="1"/>
        <v>[大学物理]A2206
陈丽娟◇1-16周◇信工1,信工2¶</v>
      </c>
      <c r="X15" s="23" t="str">
        <f t="shared" si="1"/>
        <v>[概率论]A2102
蒋金山◇1-16周◇信工1,信工2¶</v>
      </c>
      <c r="Y15" s="23" t="str">
        <f t="shared" si="1"/>
        <v/>
      </c>
      <c r="Z15" s="23" t="str">
        <f t="shared" si="1"/>
        <v>[大学英语综合]
◇4-15周◇信工1,信工2,信工3,信工4,信工5,信创¶</v>
      </c>
      <c r="AA15" s="23" t="str">
        <f t="shared" si="16"/>
        <v>[体育]
◇1-16周◇信工1,信工2,信工3,信工4,信工5,信创¶</v>
      </c>
      <c r="AB15" s="23" t="str">
        <f t="shared" si="2"/>
        <v/>
      </c>
      <c r="AC15" s="23" t="str">
        <f t="shared" si="2"/>
        <v/>
      </c>
      <c r="AD15" s="23" t="str">
        <f t="shared" si="2"/>
        <v/>
      </c>
      <c r="AE15" s="23" t="str">
        <f t="shared" si="2"/>
        <v>[大学英语综合]
◇4-15周◇信工1,信工2,信工3,信工4,信工5,信创¶</v>
      </c>
      <c r="AF15" s="23" t="str">
        <f t="shared" si="17"/>
        <v>[体育]
◇1-16周◇信工1,信工2,信工3,信工4,信工5,信创¶</v>
      </c>
      <c r="AG15" s="23" t="str">
        <f t="shared" si="3"/>
        <v/>
      </c>
      <c r="AH15" s="23" t="str">
        <f t="shared" si="3"/>
        <v/>
      </c>
      <c r="AI15" s="23" t="str">
        <f t="shared" si="3"/>
        <v/>
      </c>
      <c r="AJ15" s="23" t="str">
        <f t="shared" si="3"/>
        <v>[大学英语综合]
◇4-15周◇信工1,信工2,信工3,信工4,信工5,信创¶</v>
      </c>
      <c r="AK15" s="23" t="str">
        <f t="shared" si="18"/>
        <v>[体育]
◇1-16周◇信工1,信工2,信工3,信工4,信工5,信创¶</v>
      </c>
      <c r="AL15" s="23" t="str">
        <f t="shared" si="4"/>
        <v/>
      </c>
      <c r="AM15" s="23" t="str">
        <f t="shared" si="4"/>
        <v/>
      </c>
      <c r="AN15" s="23" t="str">
        <f t="shared" si="4"/>
        <v/>
      </c>
      <c r="AO15" s="23" t="str">
        <f t="shared" si="4"/>
        <v>[大学英语综合]
◇4-15周◇信工1,信工2,信工3,信工4,信工5,信创¶</v>
      </c>
      <c r="AP15" s="23" t="str">
        <f t="shared" si="19"/>
        <v>[体育]
◇1-16周◇信工1,信工2,信工3,信工4,信工5,信创¶</v>
      </c>
      <c r="AQ15" s="23" t="str">
        <f t="shared" si="5"/>
        <v/>
      </c>
      <c r="AR15" s="23" t="str">
        <f t="shared" si="5"/>
        <v/>
      </c>
      <c r="AS15" s="23" t="str">
        <f t="shared" si="5"/>
        <v/>
      </c>
      <c r="AT15" s="23" t="str">
        <f t="shared" si="5"/>
        <v>[大学英语综合]
◇4-15周◇信工1,信工2,信工3,信工4,信工5,信创¶</v>
      </c>
      <c r="AU15" s="23" t="str">
        <f t="shared" si="20"/>
        <v>[体育]
◇1-16周◇信工1,信工2,信工3,信工4,信工5,信创¶</v>
      </c>
      <c r="AV15" s="23" t="str">
        <f t="shared" si="6"/>
        <v>[大学物理]A2206
陈丽娟◇1-16周◇信工1,信工2¶</v>
      </c>
      <c r="AW15" s="23" t="str">
        <f t="shared" si="6"/>
        <v>[概率论]A2102
蒋金山◇1-16周◇信工1,信工2¶</v>
      </c>
      <c r="AX15" s="23" t="str">
        <f t="shared" si="6"/>
        <v/>
      </c>
      <c r="AY15" s="23" t="str">
        <f t="shared" si="6"/>
        <v>[大学英语综合]
◇4-15周◇信工1,信工2,信工3,信工4,信工5,信创¶</v>
      </c>
      <c r="AZ15" s="23" t="str">
        <f t="shared" si="21"/>
        <v>[体育]
◇1-16周◇信工1,信工2,信工3,信工4,信工5,信创¶</v>
      </c>
      <c r="BA15" s="23" t="str">
        <f t="shared" si="7"/>
        <v>[大学物理]A2206
陈丽娟◇1-16周◇信工1,信工2¶</v>
      </c>
      <c r="BB15" s="23" t="str">
        <f t="shared" si="7"/>
        <v>[概率论]A2102
蒋金山◇1-16周◇信工1,信工2¶</v>
      </c>
      <c r="BC15" s="23" t="str">
        <f t="shared" si="7"/>
        <v/>
      </c>
      <c r="BD15" s="23" t="str">
        <f t="shared" si="7"/>
        <v>[大学英语综合]
◇4-15周◇信工1,信工2,信工3,信工4,信工5,信创¶</v>
      </c>
      <c r="BE15" s="23" t="str">
        <f t="shared" si="22"/>
        <v>[体育]
◇1-16周◇信工1,信工2,信工3,信工4,信工5,信创¶</v>
      </c>
      <c r="BF15" s="23" t="str">
        <f t="shared" si="8"/>
        <v>[大学物理]A2206
陈丽娟◇1-16周◇信工1,信工2¶</v>
      </c>
      <c r="BG15" s="23" t="str">
        <f t="shared" si="8"/>
        <v>[概率论]A2102
蒋金山◇1-16周◇信工1,信工2¶</v>
      </c>
      <c r="BH15" s="23" t="str">
        <f t="shared" si="8"/>
        <v/>
      </c>
      <c r="BI15" s="23" t="str">
        <f t="shared" si="8"/>
        <v>[大学英语综合]
◇4-15周◇信工1,信工2,信工3,信工4,信工5,信创¶</v>
      </c>
      <c r="BJ15" s="23" t="str">
        <f t="shared" si="9"/>
        <v>[体育]
◇1-16周◇信工1,信工2,信工3,信工4,信工5,信创¶</v>
      </c>
      <c r="BK15" s="23" t="str">
        <f t="shared" si="10"/>
        <v>[大学物理]A2206
陈丽娟◇1-16周◇信工1,信工2¶</v>
      </c>
      <c r="BL15" s="23" t="str">
        <f t="shared" si="11"/>
        <v>[概率论]A2102
蒋金山◇1-16周◇信工1,信工2¶</v>
      </c>
      <c r="BM15" s="23" t="str">
        <f t="shared" si="12"/>
        <v/>
      </c>
      <c r="BN15" s="23" t="str">
        <f t="shared" si="13"/>
        <v>[大学英语综合]
◇4-15周◇信工1,信工2,信工3,信工4,信工5,信创¶</v>
      </c>
      <c r="BO15" s="23" t="str">
        <f>IF(COUNTIF(C15,"*"&amp;$H$14&amp;"*")&gt;0,C15,"")</f>
        <v>[体育]
◇1-16周◇信工1,信工2,信工3,信工4,信工5,信创¶</v>
      </c>
      <c r="BP15" s="23" t="str">
        <f t="shared" si="24"/>
        <v>[大学物理]A2206
陈丽娟◇1-16周◇信工1,信工2¶</v>
      </c>
      <c r="BQ15" s="23" t="str">
        <f t="shared" si="25"/>
        <v>[概率论]A2102
蒋金山◇1-16周◇信工1,信工2¶</v>
      </c>
      <c r="BR15" s="23" t="str">
        <f t="shared" si="26"/>
        <v/>
      </c>
      <c r="BS15" s="23" t="str">
        <f t="shared" si="27"/>
        <v>[大学英语综合]
◇4-15周◇信工1,信工2,信工3,信工4,信工5,信创¶</v>
      </c>
    </row>
    <row r="16" spans="1:71" s="23" customFormat="1" ht="69.95" hidden="1" customHeight="1" thickTop="1" thickBot="1">
      <c r="A16" s="119"/>
      <c r="B16" s="120"/>
      <c r="C16" s="100"/>
      <c r="D16" s="102"/>
      <c r="E16" s="102"/>
      <c r="F16" s="92"/>
      <c r="G16" s="101"/>
      <c r="H16" s="16" t="s">
        <v>16</v>
      </c>
      <c r="I16" s="99" t="s">
        <v>163</v>
      </c>
      <c r="J16" s="129"/>
      <c r="K16" s="140"/>
      <c r="L16" s="52" t="str">
        <f>IF(COUNT(FIND('21智能查课'!$C$2,课表草稿!C16)),课表草稿!C16,"")</f>
        <v/>
      </c>
      <c r="M16" s="52" t="str">
        <f>IF(COUNT(FIND('21智能查课'!$C$2,课表草稿!D16)),课表草稿!D16,"")</f>
        <v/>
      </c>
      <c r="N16" s="52" t="str">
        <f>IF(COUNT(FIND('21智能查课'!$C$2,课表草稿!E16)),课表草稿!E16,"")</f>
        <v/>
      </c>
      <c r="O16" s="52" t="str">
        <f>IF(COUNT(FIND('21智能查课'!$C$2,课表草稿!F16)),课表草稿!F16,"")</f>
        <v/>
      </c>
      <c r="P16" s="52" t="str">
        <f>IF(COUNT(FIND('21智能查课'!$C$2,课表草稿!G16)),课表草稿!G16,"")</f>
        <v/>
      </c>
      <c r="Q16" s="23" t="str">
        <f t="shared" si="14"/>
        <v/>
      </c>
      <c r="R16" s="23" t="str">
        <f t="shared" si="0"/>
        <v/>
      </c>
      <c r="S16" s="23" t="str">
        <f t="shared" si="0"/>
        <v/>
      </c>
      <c r="T16" s="23" t="str">
        <f t="shared" si="0"/>
        <v/>
      </c>
      <c r="U16" s="23" t="str">
        <f t="shared" si="0"/>
        <v/>
      </c>
      <c r="V16" s="23" t="str">
        <f t="shared" si="15"/>
        <v/>
      </c>
      <c r="W16" s="23" t="str">
        <f t="shared" si="1"/>
        <v/>
      </c>
      <c r="X16" s="23" t="str">
        <f t="shared" si="1"/>
        <v/>
      </c>
      <c r="Y16" s="23" t="str">
        <f t="shared" si="1"/>
        <v/>
      </c>
      <c r="Z16" s="23" t="str">
        <f t="shared" si="1"/>
        <v/>
      </c>
      <c r="AA16" s="23" t="str">
        <f t="shared" si="16"/>
        <v/>
      </c>
      <c r="AB16" s="23" t="str">
        <f t="shared" si="2"/>
        <v/>
      </c>
      <c r="AC16" s="23" t="str">
        <f t="shared" si="2"/>
        <v/>
      </c>
      <c r="AD16" s="23" t="str">
        <f t="shared" si="2"/>
        <v/>
      </c>
      <c r="AE16" s="23" t="str">
        <f t="shared" si="2"/>
        <v/>
      </c>
      <c r="AF16" s="23" t="str">
        <f t="shared" si="17"/>
        <v/>
      </c>
      <c r="AG16" s="23" t="str">
        <f t="shared" si="3"/>
        <v/>
      </c>
      <c r="AH16" s="23" t="str">
        <f t="shared" si="3"/>
        <v/>
      </c>
      <c r="AI16" s="23" t="str">
        <f t="shared" si="3"/>
        <v/>
      </c>
      <c r="AJ16" s="23" t="str">
        <f t="shared" si="3"/>
        <v/>
      </c>
      <c r="AK16" s="23" t="str">
        <f t="shared" si="18"/>
        <v/>
      </c>
      <c r="AL16" s="23" t="str">
        <f t="shared" si="4"/>
        <v/>
      </c>
      <c r="AM16" s="23" t="str">
        <f t="shared" si="4"/>
        <v/>
      </c>
      <c r="AN16" s="23" t="str">
        <f t="shared" si="4"/>
        <v/>
      </c>
      <c r="AO16" s="23" t="str">
        <f t="shared" si="4"/>
        <v/>
      </c>
      <c r="AP16" s="23" t="str">
        <f t="shared" si="19"/>
        <v/>
      </c>
      <c r="AQ16" s="23" t="str">
        <f t="shared" si="5"/>
        <v/>
      </c>
      <c r="AR16" s="23" t="str">
        <f t="shared" si="5"/>
        <v/>
      </c>
      <c r="AS16" s="23" t="str">
        <f t="shared" si="5"/>
        <v/>
      </c>
      <c r="AT16" s="23" t="str">
        <f t="shared" si="5"/>
        <v/>
      </c>
      <c r="AU16" s="23" t="str">
        <f t="shared" si="20"/>
        <v/>
      </c>
      <c r="AV16" s="23" t="str">
        <f t="shared" si="6"/>
        <v/>
      </c>
      <c r="AW16" s="23" t="str">
        <f t="shared" si="6"/>
        <v/>
      </c>
      <c r="AX16" s="23" t="str">
        <f t="shared" si="6"/>
        <v/>
      </c>
      <c r="AY16" s="23" t="str">
        <f t="shared" si="6"/>
        <v/>
      </c>
      <c r="AZ16" s="23" t="str">
        <f t="shared" si="21"/>
        <v/>
      </c>
      <c r="BA16" s="23" t="str">
        <f t="shared" si="7"/>
        <v/>
      </c>
      <c r="BB16" s="23" t="str">
        <f t="shared" si="7"/>
        <v/>
      </c>
      <c r="BC16" s="23" t="str">
        <f t="shared" si="7"/>
        <v/>
      </c>
      <c r="BD16" s="23" t="str">
        <f t="shared" si="7"/>
        <v/>
      </c>
      <c r="BE16" s="23" t="str">
        <f t="shared" si="22"/>
        <v/>
      </c>
      <c r="BF16" s="23" t="str">
        <f t="shared" si="8"/>
        <v/>
      </c>
      <c r="BG16" s="23" t="str">
        <f t="shared" si="8"/>
        <v/>
      </c>
      <c r="BH16" s="23" t="str">
        <f t="shared" si="8"/>
        <v/>
      </c>
      <c r="BI16" s="23" t="str">
        <f t="shared" si="8"/>
        <v/>
      </c>
      <c r="BJ16" s="23" t="str">
        <f t="shared" si="9"/>
        <v/>
      </c>
      <c r="BK16" s="23" t="str">
        <f t="shared" si="10"/>
        <v/>
      </c>
      <c r="BL16" s="23" t="str">
        <f t="shared" si="11"/>
        <v/>
      </c>
      <c r="BM16" s="23" t="str">
        <f t="shared" si="12"/>
        <v/>
      </c>
      <c r="BN16" s="23" t="str">
        <f t="shared" si="13"/>
        <v/>
      </c>
      <c r="BO16" s="23" t="str">
        <f t="shared" ref="BO16:BO25" si="28">IF(COUNTIF(C16,"*"&amp;$H$14&amp;"*")&gt;0,C16,"")</f>
        <v/>
      </c>
      <c r="BP16" s="23" t="str">
        <f t="shared" ref="BP16:BP26" si="29">IF(COUNTIF(D16,"*"&amp;$H$14&amp;"*")&gt;0,D16,"")</f>
        <v/>
      </c>
      <c r="BQ16" s="23" t="str">
        <f t="shared" ref="BQ16:BQ26" si="30">IF(COUNTIF(E16,"*"&amp;$H$14&amp;"*")&gt;0,E16,"")</f>
        <v/>
      </c>
      <c r="BR16" s="23" t="str">
        <f t="shared" ref="BR16:BR26" si="31">IF(COUNTIF(F16,"*"&amp;$H$14&amp;"*")&gt;0,F16,"")</f>
        <v/>
      </c>
      <c r="BS16" s="23" t="str">
        <f t="shared" ref="BS16:BS26" si="32">IF(COUNTIF(G16,"*"&amp;$H$14&amp;"*")&gt;0,G16,"")</f>
        <v/>
      </c>
    </row>
    <row r="17" spans="1:71" s="23" customFormat="1" ht="69.95" hidden="1" customHeight="1" thickTop="1" thickBot="1">
      <c r="A17" s="119"/>
      <c r="B17" s="120"/>
      <c r="C17" s="100"/>
      <c r="D17" s="58" t="s">
        <v>224</v>
      </c>
      <c r="E17" s="58" t="s">
        <v>196</v>
      </c>
      <c r="F17" s="58" t="s">
        <v>194</v>
      </c>
      <c r="G17" s="101"/>
      <c r="H17" s="16" t="s">
        <v>17</v>
      </c>
      <c r="I17" s="99" t="s">
        <v>164</v>
      </c>
      <c r="J17" s="129"/>
      <c r="K17" s="140"/>
      <c r="L17" s="52" t="str">
        <f>IF(COUNT(FIND('21智能查课'!$C$2,课表草稿!C17)),课表草稿!C17,"")</f>
        <v/>
      </c>
      <c r="M17" s="52" t="str">
        <f>IF(COUNT(FIND('21智能查课'!$C$2,课表草稿!D17)),课表草稿!D17,"")</f>
        <v/>
      </c>
      <c r="N17" s="52" t="str">
        <f>IF(COUNT(FIND('21智能查课'!$C$2,课表草稿!E17)),课表草稿!E17,"")</f>
        <v/>
      </c>
      <c r="O17" s="52" t="str">
        <f>IF(COUNT(FIND('21智能查课'!$C$2,课表草稿!F17)),课表草稿!F17,"")</f>
        <v/>
      </c>
      <c r="P17" s="52" t="str">
        <f>IF(COUNT(FIND('21智能查课'!$C$2,课表草稿!G17)),课表草稿!G17,"")</f>
        <v/>
      </c>
      <c r="Q17" s="23" t="str">
        <f t="shared" si="14"/>
        <v/>
      </c>
      <c r="R17" s="23" t="str">
        <f t="shared" si="0"/>
        <v/>
      </c>
      <c r="S17" s="23" t="str">
        <f t="shared" si="0"/>
        <v/>
      </c>
      <c r="T17" s="23" t="str">
        <f t="shared" si="0"/>
        <v/>
      </c>
      <c r="U17" s="23" t="str">
        <f t="shared" si="0"/>
        <v/>
      </c>
      <c r="V17" s="23" t="str">
        <f t="shared" si="15"/>
        <v/>
      </c>
      <c r="W17" s="23" t="str">
        <f t="shared" si="1"/>
        <v/>
      </c>
      <c r="X17" s="23" t="str">
        <f t="shared" si="1"/>
        <v/>
      </c>
      <c r="Y17" s="23" t="str">
        <f t="shared" si="1"/>
        <v/>
      </c>
      <c r="Z17" s="23" t="str">
        <f t="shared" si="1"/>
        <v/>
      </c>
      <c r="AA17" s="23" t="str">
        <f t="shared" si="16"/>
        <v/>
      </c>
      <c r="AB17" s="23" t="str">
        <f t="shared" si="2"/>
        <v>[电路]A2103
刘蕴/刘元◇1-16周◇信工3,信工4¶</v>
      </c>
      <c r="AC17" s="23" t="str">
        <f t="shared" si="2"/>
        <v>[微积分]A2101
朱远鹏◇1-5，7-15周◇信工3,信工4¶</v>
      </c>
      <c r="AD17" s="23" t="str">
        <f t="shared" si="2"/>
        <v>[大学物理]A2206
陈丽娟◇1-16周◇信工3,信工4¶</v>
      </c>
      <c r="AE17" s="23" t="str">
        <f t="shared" si="2"/>
        <v/>
      </c>
      <c r="AF17" s="23" t="str">
        <f t="shared" si="17"/>
        <v/>
      </c>
      <c r="AG17" s="23" t="str">
        <f t="shared" si="3"/>
        <v>[电路]A2103
刘蕴/刘元◇1-16周◇信工3,信工4¶</v>
      </c>
      <c r="AH17" s="23" t="str">
        <f t="shared" si="3"/>
        <v>[微积分]A2101
朱远鹏◇1-5，7-15周◇信工3,信工4¶</v>
      </c>
      <c r="AI17" s="23" t="str">
        <f t="shared" si="3"/>
        <v>[大学物理]A2206
陈丽娟◇1-16周◇信工3,信工4¶</v>
      </c>
      <c r="AJ17" s="23" t="str">
        <f t="shared" si="3"/>
        <v/>
      </c>
      <c r="AK17" s="23" t="str">
        <f t="shared" si="18"/>
        <v/>
      </c>
      <c r="AL17" s="23" t="str">
        <f t="shared" si="4"/>
        <v/>
      </c>
      <c r="AM17" s="23" t="str">
        <f t="shared" si="4"/>
        <v/>
      </c>
      <c r="AN17" s="23" t="str">
        <f t="shared" si="4"/>
        <v/>
      </c>
      <c r="AO17" s="23" t="str">
        <f t="shared" si="4"/>
        <v/>
      </c>
      <c r="AP17" s="23" t="str">
        <f t="shared" si="19"/>
        <v/>
      </c>
      <c r="AQ17" s="23" t="str">
        <f t="shared" si="5"/>
        <v/>
      </c>
      <c r="AR17" s="23" t="str">
        <f t="shared" si="5"/>
        <v/>
      </c>
      <c r="AS17" s="23" t="str">
        <f t="shared" si="5"/>
        <v/>
      </c>
      <c r="AT17" s="23" t="str">
        <f t="shared" si="5"/>
        <v/>
      </c>
      <c r="AU17" s="23" t="str">
        <f t="shared" si="20"/>
        <v/>
      </c>
      <c r="AV17" s="23" t="str">
        <f t="shared" si="6"/>
        <v>[电路]A2103
刘蕴/刘元◇1-16周◇信工3,信工4¶</v>
      </c>
      <c r="AW17" s="23" t="str">
        <f t="shared" si="6"/>
        <v>[微积分]A2101
朱远鹏◇1-5，7-15周◇信工3,信工4¶</v>
      </c>
      <c r="AX17" s="23" t="str">
        <f t="shared" si="6"/>
        <v>[大学物理]A2206
陈丽娟◇1-16周◇信工3,信工4¶</v>
      </c>
      <c r="AY17" s="23" t="str">
        <f t="shared" si="6"/>
        <v/>
      </c>
      <c r="AZ17" s="23" t="str">
        <f t="shared" si="21"/>
        <v/>
      </c>
      <c r="BA17" s="23" t="str">
        <f t="shared" si="7"/>
        <v>[电路]A2103
刘蕴/刘元◇1-16周◇信工3,信工4¶</v>
      </c>
      <c r="BB17" s="23" t="str">
        <f t="shared" si="7"/>
        <v>[微积分]A2101
朱远鹏◇1-5，7-15周◇信工3,信工4¶</v>
      </c>
      <c r="BC17" s="23" t="str">
        <f t="shared" si="7"/>
        <v>[大学物理]A2206
陈丽娟◇1-16周◇信工3,信工4¶</v>
      </c>
      <c r="BD17" s="23" t="str">
        <f t="shared" si="7"/>
        <v/>
      </c>
      <c r="BE17" s="23" t="str">
        <f t="shared" si="22"/>
        <v/>
      </c>
      <c r="BF17" s="23" t="str">
        <f t="shared" si="8"/>
        <v>[电路]A2103
刘蕴/刘元◇1-16周◇信工3,信工4¶</v>
      </c>
      <c r="BG17" s="23" t="str">
        <f t="shared" si="8"/>
        <v>[微积分]A2101
朱远鹏◇1-5，7-15周◇信工3,信工4¶</v>
      </c>
      <c r="BH17" s="23" t="str">
        <f t="shared" si="8"/>
        <v>[大学物理]A2206
陈丽娟◇1-16周◇信工3,信工4¶</v>
      </c>
      <c r="BI17" s="23" t="str">
        <f t="shared" si="8"/>
        <v/>
      </c>
      <c r="BJ17" s="23" t="str">
        <f t="shared" si="9"/>
        <v/>
      </c>
      <c r="BK17" s="23" t="str">
        <f t="shared" si="10"/>
        <v>[电路]A2103
刘蕴/刘元◇1-16周◇信工3,信工4¶</v>
      </c>
      <c r="BL17" s="23" t="str">
        <f t="shared" si="11"/>
        <v>[微积分]A2101
朱远鹏◇1-5，7-15周◇信工3,信工4¶</v>
      </c>
      <c r="BM17" s="23" t="str">
        <f t="shared" si="12"/>
        <v>[大学物理]A2206
陈丽娟◇1-16周◇信工3,信工4¶</v>
      </c>
      <c r="BN17" s="23" t="str">
        <f t="shared" si="13"/>
        <v/>
      </c>
      <c r="BO17" s="23" t="str">
        <f t="shared" si="28"/>
        <v/>
      </c>
      <c r="BP17" s="23" t="str">
        <f t="shared" si="29"/>
        <v>[电路]A2103
刘蕴/刘元◇1-16周◇信工3,信工4¶</v>
      </c>
      <c r="BQ17" s="23" t="str">
        <f t="shared" si="30"/>
        <v>[微积分]A2101
朱远鹏◇1-5，7-15周◇信工3,信工4¶</v>
      </c>
      <c r="BR17" s="23" t="str">
        <f t="shared" si="31"/>
        <v>[大学物理]A2206
陈丽娟◇1-16周◇信工3,信工4¶</v>
      </c>
      <c r="BS17" s="23" t="str">
        <f t="shared" si="32"/>
        <v/>
      </c>
    </row>
    <row r="18" spans="1:71" s="23" customFormat="1" ht="69.95" hidden="1" customHeight="1" thickTop="1" thickBot="1">
      <c r="A18" s="119"/>
      <c r="B18" s="120"/>
      <c r="C18" s="100"/>
      <c r="D18" s="102"/>
      <c r="E18" s="102"/>
      <c r="F18" s="102"/>
      <c r="G18" s="102"/>
      <c r="H18" s="16" t="s">
        <v>18</v>
      </c>
      <c r="I18" s="45" t="s">
        <v>159</v>
      </c>
      <c r="J18" s="129"/>
      <c r="K18" s="140"/>
      <c r="L18" s="52" t="str">
        <f>IF(COUNT(FIND('21智能查课'!$C$2,课表草稿!C18)),课表草稿!C18,"")</f>
        <v/>
      </c>
      <c r="M18" s="52" t="str">
        <f>IF(COUNT(FIND('21智能查课'!$C$2,课表草稿!D18)),课表草稿!D18,"")</f>
        <v/>
      </c>
      <c r="N18" s="52" t="str">
        <f>IF(COUNT(FIND('21智能查课'!$C$2,课表草稿!E18)),课表草稿!E18,"")</f>
        <v/>
      </c>
      <c r="O18" s="52" t="str">
        <f>IF(COUNT(FIND('21智能查课'!$C$2,课表草稿!F18)),课表草稿!F18,"")</f>
        <v/>
      </c>
      <c r="P18" s="52" t="str">
        <f>IF(COUNT(FIND('21智能查课'!$C$2,课表草稿!G18)),课表草稿!G18,"")</f>
        <v/>
      </c>
      <c r="Q18" s="23" t="str">
        <f t="shared" si="14"/>
        <v/>
      </c>
      <c r="R18" s="23" t="str">
        <f t="shared" si="0"/>
        <v/>
      </c>
      <c r="S18" s="23" t="str">
        <f t="shared" si="0"/>
        <v/>
      </c>
      <c r="T18" s="23" t="str">
        <f t="shared" si="0"/>
        <v/>
      </c>
      <c r="U18" s="23" t="str">
        <f t="shared" si="0"/>
        <v/>
      </c>
      <c r="V18" s="23" t="str">
        <f t="shared" si="15"/>
        <v/>
      </c>
      <c r="W18" s="23" t="str">
        <f t="shared" si="1"/>
        <v/>
      </c>
      <c r="X18" s="23" t="str">
        <f t="shared" si="1"/>
        <v/>
      </c>
      <c r="Y18" s="23" t="str">
        <f t="shared" si="1"/>
        <v/>
      </c>
      <c r="Z18" s="23" t="str">
        <f t="shared" si="1"/>
        <v/>
      </c>
      <c r="AA18" s="23" t="str">
        <f t="shared" si="16"/>
        <v/>
      </c>
      <c r="AB18" s="23" t="str">
        <f t="shared" si="2"/>
        <v/>
      </c>
      <c r="AC18" s="23" t="str">
        <f t="shared" si="2"/>
        <v/>
      </c>
      <c r="AD18" s="23" t="str">
        <f t="shared" si="2"/>
        <v/>
      </c>
      <c r="AE18" s="23" t="str">
        <f t="shared" si="2"/>
        <v/>
      </c>
      <c r="AF18" s="23" t="str">
        <f t="shared" si="17"/>
        <v/>
      </c>
      <c r="AG18" s="23" t="str">
        <f t="shared" si="3"/>
        <v/>
      </c>
      <c r="AH18" s="23" t="str">
        <f t="shared" si="3"/>
        <v/>
      </c>
      <c r="AI18" s="23" t="str">
        <f t="shared" si="3"/>
        <v/>
      </c>
      <c r="AJ18" s="23" t="str">
        <f t="shared" si="3"/>
        <v/>
      </c>
      <c r="AK18" s="23" t="str">
        <f t="shared" si="18"/>
        <v/>
      </c>
      <c r="AL18" s="23" t="str">
        <f t="shared" si="4"/>
        <v/>
      </c>
      <c r="AM18" s="23" t="str">
        <f t="shared" si="4"/>
        <v/>
      </c>
      <c r="AN18" s="23" t="str">
        <f t="shared" si="4"/>
        <v/>
      </c>
      <c r="AO18" s="23" t="str">
        <f t="shared" si="4"/>
        <v/>
      </c>
      <c r="AP18" s="23" t="str">
        <f t="shared" si="19"/>
        <v/>
      </c>
      <c r="AQ18" s="23" t="str">
        <f t="shared" si="5"/>
        <v/>
      </c>
      <c r="AR18" s="23" t="str">
        <f t="shared" si="5"/>
        <v/>
      </c>
      <c r="AS18" s="23" t="str">
        <f t="shared" si="5"/>
        <v/>
      </c>
      <c r="AT18" s="23" t="str">
        <f t="shared" si="5"/>
        <v/>
      </c>
      <c r="AU18" s="23" t="str">
        <f t="shared" si="20"/>
        <v/>
      </c>
      <c r="AV18" s="23" t="str">
        <f t="shared" si="6"/>
        <v/>
      </c>
      <c r="AW18" s="23" t="str">
        <f t="shared" si="6"/>
        <v/>
      </c>
      <c r="AX18" s="23" t="str">
        <f t="shared" si="6"/>
        <v/>
      </c>
      <c r="AY18" s="23" t="str">
        <f t="shared" si="6"/>
        <v/>
      </c>
      <c r="AZ18" s="23" t="str">
        <f t="shared" si="21"/>
        <v/>
      </c>
      <c r="BA18" s="23" t="str">
        <f t="shared" si="7"/>
        <v/>
      </c>
      <c r="BB18" s="23" t="str">
        <f t="shared" si="7"/>
        <v/>
      </c>
      <c r="BC18" s="23" t="str">
        <f t="shared" si="7"/>
        <v/>
      </c>
      <c r="BD18" s="23" t="str">
        <f t="shared" si="7"/>
        <v/>
      </c>
      <c r="BE18" s="23" t="str">
        <f t="shared" si="22"/>
        <v/>
      </c>
      <c r="BF18" s="23" t="str">
        <f t="shared" si="8"/>
        <v/>
      </c>
      <c r="BG18" s="23" t="str">
        <f t="shared" si="8"/>
        <v/>
      </c>
      <c r="BH18" s="23" t="str">
        <f t="shared" si="8"/>
        <v/>
      </c>
      <c r="BI18" s="23" t="str">
        <f t="shared" si="8"/>
        <v/>
      </c>
      <c r="BJ18" s="23" t="str">
        <f t="shared" si="9"/>
        <v/>
      </c>
      <c r="BK18" s="23" t="str">
        <f t="shared" si="10"/>
        <v/>
      </c>
      <c r="BL18" s="23" t="str">
        <f t="shared" si="11"/>
        <v/>
      </c>
      <c r="BM18" s="23" t="str">
        <f t="shared" si="12"/>
        <v/>
      </c>
      <c r="BN18" s="23" t="str">
        <f t="shared" si="13"/>
        <v/>
      </c>
      <c r="BO18" s="23" t="str">
        <f t="shared" si="28"/>
        <v/>
      </c>
      <c r="BP18" s="23" t="str">
        <f t="shared" si="29"/>
        <v/>
      </c>
      <c r="BQ18" s="23" t="str">
        <f t="shared" si="30"/>
        <v/>
      </c>
      <c r="BR18" s="23" t="str">
        <f t="shared" si="31"/>
        <v/>
      </c>
      <c r="BS18" s="23" t="str">
        <f t="shared" si="32"/>
        <v/>
      </c>
    </row>
    <row r="19" spans="1:71" s="23" customFormat="1" ht="69.95" hidden="1" customHeight="1" thickTop="1" thickBot="1">
      <c r="A19" s="119"/>
      <c r="B19" s="120"/>
      <c r="C19" s="100"/>
      <c r="D19" s="58" t="s">
        <v>177</v>
      </c>
      <c r="E19" s="58" t="s">
        <v>204</v>
      </c>
      <c r="F19" s="58" t="s">
        <v>222</v>
      </c>
      <c r="G19" s="101"/>
      <c r="H19" s="16" t="s">
        <v>19</v>
      </c>
      <c r="I19" s="99" t="s">
        <v>164</v>
      </c>
      <c r="J19" s="129"/>
      <c r="K19" s="140"/>
      <c r="L19" s="52" t="str">
        <f>IF(COUNT(FIND('21智能查课'!$C$2,课表草稿!C19)),课表草稿!C19,"")</f>
        <v/>
      </c>
      <c r="M19" s="52" t="str">
        <f>IF(COUNT(FIND('21智能查课'!$C$2,课表草稿!D19)),课表草稿!D19,"")</f>
        <v/>
      </c>
      <c r="N19" s="52" t="str">
        <f>IF(COUNT(FIND('21智能查课'!$C$2,课表草稿!E19)),课表草稿!E19,"")</f>
        <v/>
      </c>
      <c r="O19" s="52" t="str">
        <f>IF(COUNT(FIND('21智能查课'!$C$2,课表草稿!F19)),课表草稿!F19,"")</f>
        <v/>
      </c>
      <c r="P19" s="52" t="str">
        <f>IF(COUNT(FIND('21智能查课'!$C$2,课表草稿!G19)),课表草稿!G19,"")</f>
        <v/>
      </c>
      <c r="Q19" s="23" t="str">
        <f t="shared" si="14"/>
        <v/>
      </c>
      <c r="R19" s="23" t="str">
        <f t="shared" si="0"/>
        <v/>
      </c>
      <c r="S19" s="23" t="str">
        <f t="shared" si="0"/>
        <v/>
      </c>
      <c r="T19" s="23" t="str">
        <f t="shared" si="0"/>
        <v/>
      </c>
      <c r="U19" s="23" t="str">
        <f t="shared" si="0"/>
        <v/>
      </c>
      <c r="V19" s="23" t="str">
        <f t="shared" si="15"/>
        <v/>
      </c>
      <c r="W19" s="23" t="str">
        <f t="shared" si="1"/>
        <v/>
      </c>
      <c r="X19" s="23" t="str">
        <f t="shared" si="1"/>
        <v/>
      </c>
      <c r="Y19" s="23" t="str">
        <f t="shared" si="1"/>
        <v/>
      </c>
      <c r="Z19" s="23" t="str">
        <f t="shared" si="1"/>
        <v/>
      </c>
      <c r="AA19" s="23" t="str">
        <f t="shared" si="16"/>
        <v/>
      </c>
      <c r="AB19" s="23" t="str">
        <f t="shared" si="2"/>
        <v/>
      </c>
      <c r="AC19" s="23" t="str">
        <f t="shared" si="2"/>
        <v/>
      </c>
      <c r="AD19" s="23" t="str">
        <f t="shared" si="2"/>
        <v/>
      </c>
      <c r="AE19" s="23" t="str">
        <f t="shared" si="2"/>
        <v/>
      </c>
      <c r="AF19" s="23" t="str">
        <f t="shared" si="17"/>
        <v/>
      </c>
      <c r="AG19" s="23" t="str">
        <f t="shared" si="3"/>
        <v/>
      </c>
      <c r="AH19" s="23" t="str">
        <f t="shared" si="3"/>
        <v/>
      </c>
      <c r="AI19" s="23" t="str">
        <f t="shared" si="3"/>
        <v/>
      </c>
      <c r="AJ19" s="23" t="str">
        <f t="shared" si="3"/>
        <v/>
      </c>
      <c r="AK19" s="23" t="str">
        <f t="shared" si="18"/>
        <v/>
      </c>
      <c r="AL19" s="23" t="str">
        <f t="shared" si="4"/>
        <v>[军事理论]
◇1-9周◇信工5,信创¶</v>
      </c>
      <c r="AM19" s="23" t="str">
        <f t="shared" si="4"/>
        <v>[微积分]A3107
杜晓明◇1-13周◇信工5¶</v>
      </c>
      <c r="AN19" s="23" t="str">
        <f t="shared" si="4"/>
        <v>[电路]A2104
刘蕴/刘元◇1-16周◇信工5¶</v>
      </c>
      <c r="AO19" s="23" t="str">
        <f t="shared" si="4"/>
        <v/>
      </c>
      <c r="AP19" s="23" t="str">
        <f t="shared" si="19"/>
        <v/>
      </c>
      <c r="AQ19" s="23" t="str">
        <f t="shared" si="5"/>
        <v>[军事理论]
◇1-9周◇信工5,信创¶</v>
      </c>
      <c r="AR19" s="23" t="str">
        <f t="shared" si="5"/>
        <v/>
      </c>
      <c r="AS19" s="23" t="str">
        <f t="shared" si="5"/>
        <v/>
      </c>
      <c r="AT19" s="23" t="str">
        <f t="shared" si="5"/>
        <v/>
      </c>
      <c r="AU19" s="23" t="str">
        <f t="shared" si="20"/>
        <v/>
      </c>
      <c r="AV19" s="23" t="str">
        <f t="shared" si="6"/>
        <v>[军事理论]
◇1-9周◇信工5,信创¶</v>
      </c>
      <c r="AW19" s="23" t="str">
        <f t="shared" si="6"/>
        <v>[微积分]A3107
杜晓明◇1-13周◇信工5¶</v>
      </c>
      <c r="AX19" s="23" t="str">
        <f t="shared" si="6"/>
        <v>[电路]A2104
刘蕴/刘元◇1-16周◇信工5¶</v>
      </c>
      <c r="AY19" s="23" t="str">
        <f t="shared" si="6"/>
        <v/>
      </c>
      <c r="AZ19" s="23" t="str">
        <f t="shared" si="21"/>
        <v/>
      </c>
      <c r="BA19" s="23" t="str">
        <f t="shared" si="7"/>
        <v>[军事理论]
◇1-9周◇信工5,信创¶</v>
      </c>
      <c r="BB19" s="23" t="str">
        <f t="shared" si="7"/>
        <v>[微积分]A3107
杜晓明◇1-13周◇信工5¶</v>
      </c>
      <c r="BC19" s="23" t="str">
        <f t="shared" si="7"/>
        <v>[电路]A2104
刘蕴/刘元◇1-16周◇信工5¶</v>
      </c>
      <c r="BD19" s="23" t="str">
        <f t="shared" si="7"/>
        <v/>
      </c>
      <c r="BE19" s="23" t="str">
        <f t="shared" si="22"/>
        <v/>
      </c>
      <c r="BF19" s="23" t="str">
        <f t="shared" si="8"/>
        <v>[军事理论]
◇1-9周◇信工5,信创¶</v>
      </c>
      <c r="BG19" s="23" t="str">
        <f t="shared" si="8"/>
        <v>[微积分]A3107
杜晓明◇1-13周◇信工5¶</v>
      </c>
      <c r="BH19" s="23" t="str">
        <f t="shared" si="8"/>
        <v>[电路]A2104
刘蕴/刘元◇1-16周◇信工5¶</v>
      </c>
      <c r="BI19" s="23" t="str">
        <f t="shared" si="8"/>
        <v/>
      </c>
      <c r="BJ19" s="23" t="str">
        <f t="shared" si="9"/>
        <v/>
      </c>
      <c r="BK19" s="23" t="str">
        <f t="shared" si="10"/>
        <v>[军事理论]
◇1-9周◇信工5,信创¶</v>
      </c>
      <c r="BL19" s="23" t="str">
        <f t="shared" si="11"/>
        <v>[微积分]A3107
杜晓明◇1-13周◇信工5¶</v>
      </c>
      <c r="BM19" s="23" t="str">
        <f t="shared" si="12"/>
        <v>[电路]A2104
刘蕴/刘元◇1-16周◇信工5¶</v>
      </c>
      <c r="BN19" s="23" t="str">
        <f t="shared" si="13"/>
        <v/>
      </c>
      <c r="BO19" s="23" t="str">
        <f t="shared" si="28"/>
        <v/>
      </c>
      <c r="BP19" s="23" t="str">
        <f t="shared" si="29"/>
        <v>[军事理论]
◇1-9周◇信工5,信创¶</v>
      </c>
      <c r="BQ19" s="23" t="str">
        <f t="shared" si="30"/>
        <v>[微积分]A3107
杜晓明◇1-13周◇信工5¶</v>
      </c>
      <c r="BR19" s="23" t="str">
        <f t="shared" si="31"/>
        <v>[电路]A2104
刘蕴/刘元◇1-16周◇信工5¶</v>
      </c>
      <c r="BS19" s="23" t="str">
        <f t="shared" si="32"/>
        <v/>
      </c>
    </row>
    <row r="20" spans="1:71" s="23" customFormat="1" ht="69.95" hidden="1" customHeight="1" thickTop="1" thickBot="1">
      <c r="A20" s="119"/>
      <c r="B20" s="120"/>
      <c r="C20" s="100"/>
      <c r="D20" s="100"/>
      <c r="E20" s="93"/>
      <c r="F20" s="88"/>
      <c r="G20" s="102"/>
      <c r="H20" s="16" t="s">
        <v>152</v>
      </c>
      <c r="I20" s="99" t="s">
        <v>165</v>
      </c>
      <c r="J20" s="129"/>
      <c r="K20" s="140"/>
      <c r="L20" s="52" t="str">
        <f>IF(COUNT(FIND('21智能查课'!$C$2,课表草稿!C20)),课表草稿!C20,"")</f>
        <v/>
      </c>
      <c r="M20" s="52" t="str">
        <f>IF(COUNT(FIND('21智能查课'!$C$2,课表草稿!D20)),课表草稿!D20,"")</f>
        <v/>
      </c>
      <c r="N20" s="52" t="str">
        <f>IF(COUNT(FIND('21智能查课'!$C$2,课表草稿!E20)),课表草稿!E20,"")</f>
        <v/>
      </c>
      <c r="O20" s="52" t="str">
        <f>IF(COUNT(FIND('21智能查课'!$C$2,课表草稿!F20)),课表草稿!F20,"")</f>
        <v/>
      </c>
      <c r="P20" s="52" t="str">
        <f>IF(COUNT(FIND('21智能查课'!$C$2,课表草稿!G20)),课表草稿!G20,"")</f>
        <v/>
      </c>
      <c r="Q20" s="23" t="str">
        <f t="shared" si="14"/>
        <v/>
      </c>
      <c r="R20" s="23" t="str">
        <f t="shared" si="0"/>
        <v/>
      </c>
      <c r="S20" s="23" t="str">
        <f t="shared" si="0"/>
        <v/>
      </c>
      <c r="T20" s="23" t="str">
        <f t="shared" si="0"/>
        <v/>
      </c>
      <c r="U20" s="23" t="str">
        <f t="shared" si="0"/>
        <v/>
      </c>
      <c r="V20" s="23" t="str">
        <f t="shared" si="15"/>
        <v/>
      </c>
      <c r="W20" s="23" t="str">
        <f t="shared" si="1"/>
        <v/>
      </c>
      <c r="X20" s="23" t="str">
        <f t="shared" si="1"/>
        <v/>
      </c>
      <c r="Y20" s="23" t="str">
        <f t="shared" si="1"/>
        <v/>
      </c>
      <c r="Z20" s="23" t="str">
        <f t="shared" si="1"/>
        <v/>
      </c>
      <c r="AA20" s="23" t="str">
        <f t="shared" si="16"/>
        <v/>
      </c>
      <c r="AB20" s="23" t="str">
        <f t="shared" si="2"/>
        <v/>
      </c>
      <c r="AC20" s="23" t="str">
        <f t="shared" si="2"/>
        <v/>
      </c>
      <c r="AD20" s="23" t="str">
        <f t="shared" si="2"/>
        <v/>
      </c>
      <c r="AE20" s="23" t="str">
        <f t="shared" si="2"/>
        <v/>
      </c>
      <c r="AF20" s="23" t="str">
        <f t="shared" si="17"/>
        <v/>
      </c>
      <c r="AG20" s="23" t="str">
        <f t="shared" si="3"/>
        <v/>
      </c>
      <c r="AH20" s="23" t="str">
        <f t="shared" si="3"/>
        <v/>
      </c>
      <c r="AI20" s="23" t="str">
        <f t="shared" si="3"/>
        <v/>
      </c>
      <c r="AJ20" s="23" t="str">
        <f t="shared" si="3"/>
        <v/>
      </c>
      <c r="AK20" s="23" t="str">
        <f t="shared" si="18"/>
        <v/>
      </c>
      <c r="AL20" s="23" t="str">
        <f t="shared" si="4"/>
        <v/>
      </c>
      <c r="AM20" s="23" t="str">
        <f t="shared" si="4"/>
        <v/>
      </c>
      <c r="AN20" s="23" t="str">
        <f t="shared" si="4"/>
        <v/>
      </c>
      <c r="AO20" s="23" t="str">
        <f t="shared" si="4"/>
        <v/>
      </c>
      <c r="AP20" s="23" t="str">
        <f t="shared" si="19"/>
        <v/>
      </c>
      <c r="AQ20" s="23" t="str">
        <f t="shared" si="5"/>
        <v/>
      </c>
      <c r="AR20" s="23" t="str">
        <f t="shared" si="5"/>
        <v/>
      </c>
      <c r="AS20" s="23" t="str">
        <f t="shared" si="5"/>
        <v/>
      </c>
      <c r="AT20" s="23" t="str">
        <f t="shared" si="5"/>
        <v/>
      </c>
      <c r="AU20" s="23" t="str">
        <f t="shared" si="20"/>
        <v/>
      </c>
      <c r="AV20" s="23" t="str">
        <f t="shared" si="6"/>
        <v/>
      </c>
      <c r="AW20" s="23" t="str">
        <f t="shared" si="6"/>
        <v/>
      </c>
      <c r="AX20" s="23" t="str">
        <f t="shared" si="6"/>
        <v/>
      </c>
      <c r="AY20" s="23" t="str">
        <f t="shared" si="6"/>
        <v/>
      </c>
      <c r="AZ20" s="23" t="str">
        <f t="shared" si="21"/>
        <v/>
      </c>
      <c r="BA20" s="23" t="str">
        <f t="shared" si="7"/>
        <v/>
      </c>
      <c r="BB20" s="23" t="str">
        <f t="shared" si="7"/>
        <v/>
      </c>
      <c r="BC20" s="23" t="str">
        <f t="shared" si="7"/>
        <v/>
      </c>
      <c r="BD20" s="23" t="str">
        <f t="shared" si="7"/>
        <v/>
      </c>
      <c r="BE20" s="23" t="str">
        <f t="shared" si="22"/>
        <v/>
      </c>
      <c r="BF20" s="23" t="str">
        <f t="shared" si="8"/>
        <v/>
      </c>
      <c r="BG20" s="23" t="str">
        <f t="shared" si="8"/>
        <v/>
      </c>
      <c r="BH20" s="23" t="str">
        <f t="shared" si="8"/>
        <v/>
      </c>
      <c r="BI20" s="23" t="str">
        <f t="shared" si="8"/>
        <v/>
      </c>
      <c r="BJ20" s="23" t="str">
        <f t="shared" si="9"/>
        <v/>
      </c>
      <c r="BK20" s="23" t="str">
        <f t="shared" si="10"/>
        <v/>
      </c>
      <c r="BL20" s="23" t="str">
        <f t="shared" si="11"/>
        <v/>
      </c>
      <c r="BM20" s="23" t="str">
        <f t="shared" si="12"/>
        <v/>
      </c>
      <c r="BN20" s="23" t="str">
        <f t="shared" si="13"/>
        <v/>
      </c>
      <c r="BO20" s="23" t="str">
        <f t="shared" si="28"/>
        <v/>
      </c>
      <c r="BP20" s="23" t="str">
        <f t="shared" si="29"/>
        <v/>
      </c>
      <c r="BQ20" s="23" t="str">
        <f t="shared" si="30"/>
        <v/>
      </c>
      <c r="BR20" s="23" t="str">
        <f t="shared" si="31"/>
        <v/>
      </c>
      <c r="BS20" s="23" t="str">
        <f t="shared" si="32"/>
        <v/>
      </c>
    </row>
    <row r="21" spans="1:71" s="68" customFormat="1" ht="12" hidden="1" customHeight="1" thickTop="1">
      <c r="A21" s="119"/>
      <c r="B21" s="120"/>
      <c r="C21" s="69"/>
      <c r="D21" s="69"/>
      <c r="E21" s="64"/>
      <c r="F21" s="69"/>
      <c r="G21" s="70"/>
      <c r="H21" s="79" t="s">
        <v>153</v>
      </c>
      <c r="I21" s="80"/>
      <c r="J21" s="129"/>
      <c r="K21" s="140"/>
      <c r="L21" s="67" t="str">
        <f>IF(COUNT(FIND('21智能查课'!$C$2,课表草稿!C21)),课表草稿!C21,"")</f>
        <v/>
      </c>
      <c r="M21" s="67" t="str">
        <f>IF(COUNT(FIND('21智能查课'!$C$2,课表草稿!D21)),课表草稿!D21,"")</f>
        <v/>
      </c>
      <c r="N21" s="67" t="str">
        <f>IF(COUNT(FIND('21智能查课'!$C$2,课表草稿!E21)),课表草稿!E21,"")</f>
        <v/>
      </c>
      <c r="O21" s="67" t="str">
        <f>IF(COUNT(FIND('21智能查课'!$C$2,课表草稿!F21)),课表草稿!F21,"")</f>
        <v/>
      </c>
      <c r="P21" s="67" t="str">
        <f>IF(COUNT(FIND('21智能查课'!$C$2,课表草稿!G21)),课表草稿!G21,"")</f>
        <v/>
      </c>
      <c r="Q21" s="68" t="str">
        <f t="shared" si="14"/>
        <v/>
      </c>
      <c r="R21" s="68" t="str">
        <f t="shared" si="14"/>
        <v/>
      </c>
      <c r="S21" s="68" t="str">
        <f t="shared" si="14"/>
        <v/>
      </c>
      <c r="T21" s="68" t="str">
        <f t="shared" si="14"/>
        <v/>
      </c>
      <c r="U21" s="68" t="str">
        <f t="shared" si="14"/>
        <v/>
      </c>
      <c r="V21" s="68" t="str">
        <f t="shared" si="15"/>
        <v/>
      </c>
      <c r="W21" s="68" t="str">
        <f t="shared" si="15"/>
        <v/>
      </c>
      <c r="X21" s="68" t="str">
        <f t="shared" si="15"/>
        <v/>
      </c>
      <c r="Y21" s="68" t="str">
        <f t="shared" si="15"/>
        <v/>
      </c>
      <c r="Z21" s="68" t="str">
        <f t="shared" si="15"/>
        <v/>
      </c>
      <c r="AA21" s="68" t="str">
        <f t="shared" si="16"/>
        <v/>
      </c>
      <c r="AB21" s="68" t="str">
        <f t="shared" si="16"/>
        <v/>
      </c>
      <c r="AC21" s="68" t="str">
        <f t="shared" si="16"/>
        <v/>
      </c>
      <c r="AD21" s="68" t="str">
        <f t="shared" si="16"/>
        <v/>
      </c>
      <c r="AE21" s="68" t="str">
        <f t="shared" si="16"/>
        <v/>
      </c>
      <c r="AF21" s="68" t="str">
        <f t="shared" si="17"/>
        <v/>
      </c>
      <c r="AG21" s="68" t="str">
        <f t="shared" si="17"/>
        <v/>
      </c>
      <c r="AH21" s="68" t="str">
        <f t="shared" si="17"/>
        <v/>
      </c>
      <c r="AI21" s="68" t="str">
        <f t="shared" si="17"/>
        <v/>
      </c>
      <c r="AJ21" s="68" t="str">
        <f t="shared" si="17"/>
        <v/>
      </c>
      <c r="AK21" s="68" t="str">
        <f t="shared" si="18"/>
        <v/>
      </c>
      <c r="AL21" s="68" t="str">
        <f t="shared" si="18"/>
        <v/>
      </c>
      <c r="AM21" s="68" t="str">
        <f t="shared" si="18"/>
        <v/>
      </c>
      <c r="AN21" s="68" t="str">
        <f t="shared" si="18"/>
        <v/>
      </c>
      <c r="AO21" s="68" t="str">
        <f t="shared" si="18"/>
        <v/>
      </c>
      <c r="AP21" s="68" t="str">
        <f t="shared" si="19"/>
        <v/>
      </c>
      <c r="AQ21" s="68" t="str">
        <f t="shared" si="19"/>
        <v/>
      </c>
      <c r="AR21" s="68" t="str">
        <f t="shared" si="19"/>
        <v/>
      </c>
      <c r="AS21" s="68" t="str">
        <f t="shared" si="19"/>
        <v/>
      </c>
      <c r="AT21" s="68" t="str">
        <f t="shared" si="19"/>
        <v/>
      </c>
      <c r="AU21" s="68" t="str">
        <f t="shared" si="20"/>
        <v/>
      </c>
      <c r="AV21" s="68" t="str">
        <f t="shared" si="20"/>
        <v/>
      </c>
      <c r="AW21" s="68" t="str">
        <f t="shared" si="20"/>
        <v/>
      </c>
      <c r="AX21" s="68" t="str">
        <f t="shared" si="20"/>
        <v/>
      </c>
      <c r="AY21" s="68" t="str">
        <f t="shared" si="20"/>
        <v/>
      </c>
      <c r="AZ21" s="68" t="str">
        <f t="shared" si="21"/>
        <v/>
      </c>
      <c r="BA21" s="68" t="str">
        <f t="shared" si="21"/>
        <v/>
      </c>
      <c r="BB21" s="68" t="str">
        <f t="shared" si="21"/>
        <v/>
      </c>
      <c r="BC21" s="68" t="str">
        <f t="shared" si="21"/>
        <v/>
      </c>
      <c r="BD21" s="68" t="str">
        <f t="shared" si="21"/>
        <v/>
      </c>
      <c r="BE21" s="68" t="str">
        <f t="shared" si="22"/>
        <v/>
      </c>
      <c r="BF21" s="68" t="str">
        <f t="shared" si="22"/>
        <v/>
      </c>
      <c r="BG21" s="68" t="str">
        <f t="shared" si="22"/>
        <v/>
      </c>
      <c r="BH21" s="68" t="str">
        <f t="shared" si="22"/>
        <v/>
      </c>
      <c r="BI21" s="68" t="str">
        <f t="shared" si="22"/>
        <v/>
      </c>
      <c r="BJ21" s="68" t="str">
        <f t="shared" si="9"/>
        <v/>
      </c>
      <c r="BK21" s="68" t="str">
        <f t="shared" si="10"/>
        <v/>
      </c>
      <c r="BL21" s="68" t="str">
        <f t="shared" si="11"/>
        <v/>
      </c>
      <c r="BM21" s="68" t="str">
        <f t="shared" si="12"/>
        <v/>
      </c>
      <c r="BN21" s="68" t="str">
        <f t="shared" si="13"/>
        <v/>
      </c>
      <c r="BO21" s="68" t="str">
        <f t="shared" si="28"/>
        <v/>
      </c>
      <c r="BP21" s="68" t="str">
        <f t="shared" si="29"/>
        <v/>
      </c>
      <c r="BQ21" s="68" t="str">
        <f t="shared" si="30"/>
        <v/>
      </c>
      <c r="BR21" s="68" t="str">
        <f t="shared" si="31"/>
        <v/>
      </c>
      <c r="BS21" s="68" t="str">
        <f t="shared" si="32"/>
        <v/>
      </c>
    </row>
    <row r="22" spans="1:71" s="68" customFormat="1" ht="12" hidden="1" customHeight="1" thickTop="1" thickBot="1">
      <c r="A22" s="119"/>
      <c r="B22" s="120"/>
      <c r="C22" s="71"/>
      <c r="D22" s="71"/>
      <c r="E22" s="71"/>
      <c r="F22" s="71"/>
      <c r="G22" s="70"/>
      <c r="H22" s="79" t="s">
        <v>154</v>
      </c>
      <c r="I22" s="80"/>
      <c r="J22" s="129"/>
      <c r="K22" s="140"/>
      <c r="L22" s="67" t="str">
        <f>IF(COUNT(FIND('21智能查课'!$C$2,课表草稿!C22)),课表草稿!C22,"")</f>
        <v/>
      </c>
      <c r="M22" s="67" t="str">
        <f>IF(COUNT(FIND('21智能查课'!$C$2,课表草稿!D22)),课表草稿!D22,"")</f>
        <v/>
      </c>
      <c r="N22" s="67" t="str">
        <f>IF(COUNT(FIND('21智能查课'!$C$2,课表草稿!E22)),课表草稿!E22,"")</f>
        <v/>
      </c>
      <c r="O22" s="67" t="str">
        <f>IF(COUNT(FIND('21智能查课'!$C$2,课表草稿!F22)),课表草稿!F22,"")</f>
        <v/>
      </c>
      <c r="P22" s="67" t="str">
        <f>IF(COUNT(FIND('21智能查课'!$C$2,课表草稿!G22)),课表草稿!G22,"")</f>
        <v/>
      </c>
      <c r="Q22" s="68" t="str">
        <f t="shared" si="14"/>
        <v/>
      </c>
      <c r="R22" s="68" t="str">
        <f t="shared" si="14"/>
        <v/>
      </c>
      <c r="S22" s="68" t="str">
        <f t="shared" si="14"/>
        <v/>
      </c>
      <c r="T22" s="68" t="str">
        <f t="shared" si="14"/>
        <v/>
      </c>
      <c r="U22" s="68" t="str">
        <f t="shared" si="14"/>
        <v/>
      </c>
      <c r="V22" s="68" t="str">
        <f t="shared" si="15"/>
        <v/>
      </c>
      <c r="W22" s="68" t="str">
        <f t="shared" si="15"/>
        <v/>
      </c>
      <c r="X22" s="68" t="str">
        <f t="shared" si="15"/>
        <v/>
      </c>
      <c r="Y22" s="68" t="str">
        <f t="shared" si="15"/>
        <v/>
      </c>
      <c r="Z22" s="68" t="str">
        <f t="shared" si="15"/>
        <v/>
      </c>
      <c r="AA22" s="68" t="str">
        <f t="shared" si="16"/>
        <v/>
      </c>
      <c r="AB22" s="68" t="str">
        <f t="shared" si="16"/>
        <v/>
      </c>
      <c r="AC22" s="68" t="str">
        <f t="shared" si="16"/>
        <v/>
      </c>
      <c r="AD22" s="68" t="str">
        <f t="shared" si="16"/>
        <v/>
      </c>
      <c r="AE22" s="68" t="str">
        <f t="shared" si="16"/>
        <v/>
      </c>
      <c r="AF22" s="68" t="str">
        <f t="shared" si="17"/>
        <v/>
      </c>
      <c r="AG22" s="68" t="str">
        <f t="shared" si="17"/>
        <v/>
      </c>
      <c r="AH22" s="68" t="str">
        <f t="shared" si="17"/>
        <v/>
      </c>
      <c r="AI22" s="68" t="str">
        <f t="shared" si="17"/>
        <v/>
      </c>
      <c r="AJ22" s="68" t="str">
        <f t="shared" si="17"/>
        <v/>
      </c>
      <c r="AK22" s="68" t="str">
        <f t="shared" si="18"/>
        <v/>
      </c>
      <c r="AL22" s="68" t="str">
        <f t="shared" si="18"/>
        <v/>
      </c>
      <c r="AM22" s="68" t="str">
        <f t="shared" si="18"/>
        <v/>
      </c>
      <c r="AN22" s="68" t="str">
        <f t="shared" si="18"/>
        <v/>
      </c>
      <c r="AO22" s="68" t="str">
        <f t="shared" si="18"/>
        <v/>
      </c>
      <c r="AP22" s="68" t="str">
        <f t="shared" si="19"/>
        <v/>
      </c>
      <c r="AQ22" s="68" t="str">
        <f t="shared" si="19"/>
        <v/>
      </c>
      <c r="AR22" s="68" t="str">
        <f t="shared" si="19"/>
        <v/>
      </c>
      <c r="AS22" s="68" t="str">
        <f t="shared" si="19"/>
        <v/>
      </c>
      <c r="AT22" s="68" t="str">
        <f t="shared" si="19"/>
        <v/>
      </c>
      <c r="AU22" s="68" t="str">
        <f t="shared" si="20"/>
        <v/>
      </c>
      <c r="AV22" s="68" t="str">
        <f t="shared" si="20"/>
        <v/>
      </c>
      <c r="AW22" s="68" t="str">
        <f t="shared" si="20"/>
        <v/>
      </c>
      <c r="AX22" s="68" t="str">
        <f t="shared" si="20"/>
        <v/>
      </c>
      <c r="AY22" s="68" t="str">
        <f t="shared" si="20"/>
        <v/>
      </c>
      <c r="AZ22" s="68" t="str">
        <f t="shared" si="21"/>
        <v/>
      </c>
      <c r="BA22" s="68" t="str">
        <f t="shared" si="21"/>
        <v/>
      </c>
      <c r="BB22" s="68" t="str">
        <f t="shared" si="21"/>
        <v/>
      </c>
      <c r="BC22" s="68" t="str">
        <f t="shared" si="21"/>
        <v/>
      </c>
      <c r="BD22" s="68" t="str">
        <f t="shared" si="21"/>
        <v/>
      </c>
      <c r="BE22" s="68" t="str">
        <f t="shared" si="22"/>
        <v/>
      </c>
      <c r="BF22" s="68" t="str">
        <f t="shared" si="22"/>
        <v/>
      </c>
      <c r="BG22" s="68" t="str">
        <f t="shared" si="22"/>
        <v/>
      </c>
      <c r="BH22" s="68" t="str">
        <f t="shared" si="22"/>
        <v/>
      </c>
      <c r="BI22" s="68" t="str">
        <f t="shared" si="22"/>
        <v/>
      </c>
      <c r="BJ22" s="68" t="str">
        <f t="shared" si="9"/>
        <v/>
      </c>
      <c r="BK22" s="68" t="str">
        <f t="shared" si="10"/>
        <v/>
      </c>
      <c r="BL22" s="68" t="str">
        <f t="shared" si="11"/>
        <v/>
      </c>
      <c r="BM22" s="68" t="str">
        <f t="shared" si="12"/>
        <v/>
      </c>
      <c r="BN22" s="68" t="str">
        <f t="shared" si="13"/>
        <v/>
      </c>
      <c r="BO22" s="68" t="str">
        <f t="shared" si="28"/>
        <v/>
      </c>
      <c r="BP22" s="68" t="str">
        <f t="shared" si="29"/>
        <v/>
      </c>
      <c r="BQ22" s="68" t="str">
        <f t="shared" si="30"/>
        <v/>
      </c>
      <c r="BR22" s="68" t="str">
        <f t="shared" si="31"/>
        <v/>
      </c>
      <c r="BS22" s="68" t="str">
        <f t="shared" si="32"/>
        <v/>
      </c>
    </row>
    <row r="23" spans="1:71" s="68" customFormat="1" ht="12" customHeight="1" thickTop="1" thickBot="1">
      <c r="A23" s="119"/>
      <c r="B23" s="120"/>
      <c r="C23" s="64"/>
      <c r="D23" s="64"/>
      <c r="E23" s="70"/>
      <c r="F23" s="64"/>
      <c r="G23" s="70"/>
      <c r="H23" s="65"/>
      <c r="I23" s="66"/>
      <c r="J23" s="129"/>
      <c r="K23" s="140"/>
      <c r="L23" s="67" t="str">
        <f>IF(COUNT(FIND('21智能查课'!$C$2,课表草稿!C23)),课表草稿!C23,"")</f>
        <v/>
      </c>
      <c r="M23" s="67" t="str">
        <f>IF(COUNT(FIND('21智能查课'!$C$2,课表草稿!D23)),课表草稿!D23,"")</f>
        <v/>
      </c>
      <c r="N23" s="67" t="str">
        <f>IF(COUNT(FIND('21智能查课'!$C$2,课表草稿!E23)),课表草稿!E23,"")</f>
        <v/>
      </c>
      <c r="O23" s="67" t="str">
        <f>IF(COUNT(FIND('21智能查课'!$C$2,课表草稿!F23)),课表草稿!F23,"")</f>
        <v/>
      </c>
      <c r="P23" s="67" t="str">
        <f>IF(COUNT(FIND('21智能查课'!$C$2,课表草稿!G23)),课表草稿!G23,"")</f>
        <v/>
      </c>
      <c r="Q23" s="68" t="str">
        <f t="shared" si="14"/>
        <v/>
      </c>
      <c r="R23" s="68" t="str">
        <f t="shared" si="14"/>
        <v/>
      </c>
      <c r="S23" s="68" t="str">
        <f t="shared" si="14"/>
        <v/>
      </c>
      <c r="T23" s="68" t="str">
        <f t="shared" si="14"/>
        <v/>
      </c>
      <c r="U23" s="68" t="str">
        <f t="shared" si="14"/>
        <v/>
      </c>
      <c r="V23" s="68" t="str">
        <f t="shared" si="15"/>
        <v/>
      </c>
      <c r="W23" s="68" t="str">
        <f t="shared" si="15"/>
        <v/>
      </c>
      <c r="X23" s="68" t="str">
        <f t="shared" si="15"/>
        <v/>
      </c>
      <c r="Y23" s="68" t="str">
        <f t="shared" si="15"/>
        <v/>
      </c>
      <c r="Z23" s="68" t="str">
        <f t="shared" si="15"/>
        <v/>
      </c>
      <c r="AA23" s="68" t="str">
        <f t="shared" si="16"/>
        <v/>
      </c>
      <c r="AB23" s="68" t="str">
        <f t="shared" si="16"/>
        <v/>
      </c>
      <c r="AC23" s="68" t="str">
        <f t="shared" si="16"/>
        <v/>
      </c>
      <c r="AD23" s="68" t="str">
        <f t="shared" si="16"/>
        <v/>
      </c>
      <c r="AE23" s="68" t="str">
        <f t="shared" si="16"/>
        <v/>
      </c>
      <c r="AF23" s="68" t="str">
        <f t="shared" si="17"/>
        <v/>
      </c>
      <c r="AG23" s="68" t="str">
        <f t="shared" si="17"/>
        <v/>
      </c>
      <c r="AH23" s="68" t="str">
        <f t="shared" si="17"/>
        <v/>
      </c>
      <c r="AI23" s="68" t="str">
        <f t="shared" si="17"/>
        <v/>
      </c>
      <c r="AJ23" s="68" t="str">
        <f t="shared" si="17"/>
        <v/>
      </c>
      <c r="AK23" s="68" t="str">
        <f t="shared" si="18"/>
        <v/>
      </c>
      <c r="AL23" s="68" t="str">
        <f t="shared" si="18"/>
        <v/>
      </c>
      <c r="AM23" s="68" t="str">
        <f t="shared" si="18"/>
        <v/>
      </c>
      <c r="AN23" s="68" t="str">
        <f t="shared" si="18"/>
        <v/>
      </c>
      <c r="AO23" s="68" t="str">
        <f t="shared" si="18"/>
        <v/>
      </c>
      <c r="AP23" s="68" t="str">
        <f t="shared" si="19"/>
        <v/>
      </c>
      <c r="AQ23" s="68" t="str">
        <f t="shared" si="19"/>
        <v/>
      </c>
      <c r="AR23" s="68" t="str">
        <f t="shared" si="19"/>
        <v/>
      </c>
      <c r="AS23" s="68" t="str">
        <f t="shared" si="19"/>
        <v/>
      </c>
      <c r="AT23" s="68" t="str">
        <f t="shared" si="19"/>
        <v/>
      </c>
      <c r="AU23" s="68" t="str">
        <f t="shared" si="20"/>
        <v/>
      </c>
      <c r="AV23" s="68" t="str">
        <f t="shared" si="20"/>
        <v/>
      </c>
      <c r="AW23" s="68" t="str">
        <f t="shared" si="20"/>
        <v/>
      </c>
      <c r="AX23" s="68" t="str">
        <f t="shared" si="20"/>
        <v/>
      </c>
      <c r="AY23" s="68" t="str">
        <f t="shared" si="20"/>
        <v/>
      </c>
      <c r="AZ23" s="68" t="str">
        <f t="shared" si="21"/>
        <v/>
      </c>
      <c r="BA23" s="68" t="str">
        <f t="shared" si="21"/>
        <v/>
      </c>
      <c r="BB23" s="68" t="str">
        <f t="shared" si="21"/>
        <v/>
      </c>
      <c r="BC23" s="68" t="str">
        <f t="shared" si="21"/>
        <v/>
      </c>
      <c r="BD23" s="68" t="str">
        <f t="shared" si="21"/>
        <v/>
      </c>
      <c r="BE23" s="68" t="str">
        <f t="shared" si="22"/>
        <v/>
      </c>
      <c r="BF23" s="68" t="str">
        <f t="shared" si="22"/>
        <v/>
      </c>
      <c r="BG23" s="68" t="str">
        <f t="shared" si="22"/>
        <v/>
      </c>
      <c r="BH23" s="68" t="str">
        <f t="shared" si="22"/>
        <v/>
      </c>
      <c r="BI23" s="68" t="str">
        <f t="shared" si="22"/>
        <v/>
      </c>
      <c r="BJ23" s="68" t="str">
        <f t="shared" si="9"/>
        <v/>
      </c>
      <c r="BK23" s="68" t="str">
        <f t="shared" si="10"/>
        <v/>
      </c>
      <c r="BL23" s="68" t="str">
        <f t="shared" si="11"/>
        <v/>
      </c>
      <c r="BM23" s="68" t="str">
        <f t="shared" si="12"/>
        <v/>
      </c>
      <c r="BN23" s="68" t="str">
        <f t="shared" si="13"/>
        <v/>
      </c>
      <c r="BO23" s="68" t="str">
        <f t="shared" si="28"/>
        <v/>
      </c>
      <c r="BP23" s="68" t="str">
        <f t="shared" si="29"/>
        <v/>
      </c>
      <c r="BQ23" s="68" t="str">
        <f t="shared" si="30"/>
        <v/>
      </c>
      <c r="BR23" s="68" t="str">
        <f t="shared" si="31"/>
        <v/>
      </c>
      <c r="BS23" s="68" t="str">
        <f t="shared" si="32"/>
        <v/>
      </c>
    </row>
    <row r="24" spans="1:71" s="68" customFormat="1" ht="12" customHeight="1" thickTop="1" thickBot="1">
      <c r="A24" s="119"/>
      <c r="B24" s="120"/>
      <c r="C24" s="71"/>
      <c r="D24" s="71"/>
      <c r="E24" s="69"/>
      <c r="F24" s="64"/>
      <c r="G24" s="69"/>
      <c r="H24" s="65"/>
      <c r="I24" s="66"/>
      <c r="J24" s="129"/>
      <c r="K24" s="140"/>
      <c r="L24" s="67" t="str">
        <f>IF(COUNT(FIND('21智能查课'!$C$2,课表草稿!C24)),课表草稿!C24,"")</f>
        <v/>
      </c>
      <c r="M24" s="67" t="str">
        <f>IF(COUNT(FIND('21智能查课'!$C$2,课表草稿!D24)),课表草稿!D24,"")</f>
        <v/>
      </c>
      <c r="N24" s="67" t="str">
        <f>IF(COUNT(FIND('21智能查课'!$C$2,课表草稿!E24)),课表草稿!E24,"")</f>
        <v/>
      </c>
      <c r="O24" s="67" t="str">
        <f>IF(COUNT(FIND('21智能查课'!$C$2,课表草稿!F24)),课表草稿!F24,"")</f>
        <v/>
      </c>
      <c r="P24" s="67" t="str">
        <f>IF(COUNT(FIND('21智能查课'!$C$2,课表草稿!G24)),课表草稿!G24,"")</f>
        <v/>
      </c>
      <c r="Q24" s="68" t="str">
        <f t="shared" si="14"/>
        <v/>
      </c>
      <c r="R24" s="68" t="str">
        <f t="shared" si="14"/>
        <v/>
      </c>
      <c r="S24" s="68" t="str">
        <f t="shared" si="14"/>
        <v/>
      </c>
      <c r="T24" s="68" t="str">
        <f t="shared" si="14"/>
        <v/>
      </c>
      <c r="U24" s="68" t="str">
        <f t="shared" si="14"/>
        <v/>
      </c>
      <c r="V24" s="68" t="str">
        <f t="shared" si="15"/>
        <v/>
      </c>
      <c r="W24" s="68" t="str">
        <f t="shared" si="15"/>
        <v/>
      </c>
      <c r="X24" s="68" t="str">
        <f t="shared" si="15"/>
        <v/>
      </c>
      <c r="Y24" s="68" t="str">
        <f t="shared" si="15"/>
        <v/>
      </c>
      <c r="Z24" s="68" t="str">
        <f t="shared" si="15"/>
        <v/>
      </c>
      <c r="AA24" s="68" t="str">
        <f t="shared" si="16"/>
        <v/>
      </c>
      <c r="AB24" s="68" t="str">
        <f t="shared" si="16"/>
        <v/>
      </c>
      <c r="AC24" s="68" t="str">
        <f t="shared" si="16"/>
        <v/>
      </c>
      <c r="AD24" s="68" t="str">
        <f t="shared" si="16"/>
        <v/>
      </c>
      <c r="AE24" s="68" t="str">
        <f t="shared" si="16"/>
        <v/>
      </c>
      <c r="AF24" s="68" t="str">
        <f t="shared" si="17"/>
        <v/>
      </c>
      <c r="AG24" s="68" t="str">
        <f t="shared" si="17"/>
        <v/>
      </c>
      <c r="AH24" s="68" t="str">
        <f t="shared" si="17"/>
        <v/>
      </c>
      <c r="AI24" s="68" t="str">
        <f t="shared" si="17"/>
        <v/>
      </c>
      <c r="AJ24" s="68" t="str">
        <f t="shared" si="17"/>
        <v/>
      </c>
      <c r="AK24" s="68" t="str">
        <f t="shared" si="18"/>
        <v/>
      </c>
      <c r="AL24" s="68" t="str">
        <f t="shared" si="18"/>
        <v/>
      </c>
      <c r="AM24" s="68" t="str">
        <f t="shared" si="18"/>
        <v/>
      </c>
      <c r="AN24" s="68" t="str">
        <f t="shared" si="18"/>
        <v/>
      </c>
      <c r="AO24" s="68" t="str">
        <f t="shared" si="18"/>
        <v/>
      </c>
      <c r="AP24" s="68" t="str">
        <f t="shared" si="19"/>
        <v/>
      </c>
      <c r="AQ24" s="68" t="str">
        <f t="shared" si="19"/>
        <v/>
      </c>
      <c r="AR24" s="68" t="str">
        <f t="shared" si="19"/>
        <v/>
      </c>
      <c r="AS24" s="68" t="str">
        <f t="shared" si="19"/>
        <v/>
      </c>
      <c r="AT24" s="68" t="str">
        <f t="shared" si="19"/>
        <v/>
      </c>
      <c r="AU24" s="68" t="str">
        <f t="shared" si="20"/>
        <v/>
      </c>
      <c r="AV24" s="68" t="str">
        <f t="shared" si="20"/>
        <v/>
      </c>
      <c r="AW24" s="68" t="str">
        <f t="shared" si="20"/>
        <v/>
      </c>
      <c r="AX24" s="68" t="str">
        <f t="shared" si="20"/>
        <v/>
      </c>
      <c r="AY24" s="68" t="str">
        <f t="shared" si="20"/>
        <v/>
      </c>
      <c r="AZ24" s="68" t="str">
        <f t="shared" si="21"/>
        <v/>
      </c>
      <c r="BA24" s="68" t="str">
        <f t="shared" si="21"/>
        <v/>
      </c>
      <c r="BB24" s="68" t="str">
        <f t="shared" si="21"/>
        <v/>
      </c>
      <c r="BC24" s="68" t="str">
        <f t="shared" si="21"/>
        <v/>
      </c>
      <c r="BD24" s="68" t="str">
        <f t="shared" si="21"/>
        <v/>
      </c>
      <c r="BE24" s="68" t="str">
        <f t="shared" si="22"/>
        <v/>
      </c>
      <c r="BF24" s="68" t="str">
        <f t="shared" si="22"/>
        <v/>
      </c>
      <c r="BG24" s="68" t="str">
        <f t="shared" si="22"/>
        <v/>
      </c>
      <c r="BH24" s="68" t="str">
        <f t="shared" si="22"/>
        <v/>
      </c>
      <c r="BI24" s="68" t="str">
        <f t="shared" si="22"/>
        <v/>
      </c>
      <c r="BJ24" s="68" t="str">
        <f t="shared" si="9"/>
        <v/>
      </c>
      <c r="BK24" s="68" t="str">
        <f t="shared" si="10"/>
        <v/>
      </c>
      <c r="BL24" s="68" t="str">
        <f t="shared" si="11"/>
        <v/>
      </c>
      <c r="BM24" s="68" t="str">
        <f t="shared" si="12"/>
        <v/>
      </c>
      <c r="BN24" s="68" t="str">
        <f t="shared" si="13"/>
        <v/>
      </c>
      <c r="BO24" s="68" t="str">
        <f t="shared" si="28"/>
        <v/>
      </c>
      <c r="BP24" s="68" t="str">
        <f t="shared" si="29"/>
        <v/>
      </c>
      <c r="BQ24" s="68" t="str">
        <f t="shared" si="30"/>
        <v/>
      </c>
      <c r="BR24" s="68" t="str">
        <f t="shared" si="31"/>
        <v/>
      </c>
      <c r="BS24" s="68" t="str">
        <f t="shared" si="32"/>
        <v/>
      </c>
    </row>
    <row r="25" spans="1:71" s="68" customFormat="1" ht="12" customHeight="1" thickTop="1" thickBot="1">
      <c r="A25" s="121"/>
      <c r="B25" s="122"/>
      <c r="C25" s="64"/>
      <c r="D25" s="71"/>
      <c r="E25" s="69"/>
      <c r="F25" s="64"/>
      <c r="G25" s="69"/>
      <c r="H25" s="73"/>
      <c r="I25" s="66"/>
      <c r="J25" s="74"/>
      <c r="K25" s="75"/>
      <c r="L25" s="67" t="str">
        <f>IF(COUNT(FIND('21智能查课'!$C$2,课表草稿!C25)),课表草稿!C25,"")</f>
        <v/>
      </c>
      <c r="M25" s="67" t="str">
        <f>IF(COUNT(FIND('21智能查课'!$C$2,课表草稿!D25)),课表草稿!D25,"")</f>
        <v/>
      </c>
      <c r="N25" s="67" t="str">
        <f>IF(COUNT(FIND('21智能查课'!$C$2,课表草稿!E25)),课表草稿!E25,"")</f>
        <v/>
      </c>
      <c r="O25" s="67" t="str">
        <f>IF(COUNT(FIND('21智能查课'!$C$2,课表草稿!F25)),课表草稿!F25,"")</f>
        <v/>
      </c>
      <c r="P25" s="67" t="str">
        <f>IF(COUNT(FIND('21智能查课'!$C$2,课表草稿!G25)),课表草稿!G25,"")</f>
        <v/>
      </c>
      <c r="Q25" s="68" t="str">
        <f>IF(COUNTIF(C25,"*"&amp;$H$4&amp;"*")&gt;0,C25,"")</f>
        <v/>
      </c>
      <c r="R25" s="68" t="str">
        <f>IF(COUNTIF(D25,"*"&amp;$H$4&amp;"*")&gt;0,D25,"")</f>
        <v/>
      </c>
      <c r="S25" s="68" t="str">
        <f>IF(COUNTIF(E25,"*"&amp;$H$4&amp;"*")&gt;0,E25,"")</f>
        <v/>
      </c>
      <c r="T25" s="68" t="str">
        <f>IF(COUNTIF(F25,"*"&amp;$H$4&amp;"*")&gt;0,F25,"")</f>
        <v/>
      </c>
      <c r="U25" s="68" t="str">
        <f>IF(COUNTIF(G25,"*"&amp;$H$4&amp;"*")&gt;0,G25,"")</f>
        <v/>
      </c>
      <c r="V25" s="68" t="str">
        <f>IF(COUNTIF(C25,"*"&amp;$H$5&amp;"*")&gt;0,C25,"")</f>
        <v/>
      </c>
      <c r="W25" s="68" t="str">
        <f>IF(COUNTIF(D25,"*"&amp;$H$5&amp;"*")&gt;0,D25,"")</f>
        <v/>
      </c>
      <c r="X25" s="68" t="str">
        <f>IF(COUNTIF(E25,"*"&amp;$H$5&amp;"*")&gt;0,E25,"")</f>
        <v/>
      </c>
      <c r="Y25" s="68" t="str">
        <f>IF(COUNTIF(F25,"*"&amp;$H$5&amp;"*")&gt;0,F25,"")</f>
        <v/>
      </c>
      <c r="Z25" s="68" t="str">
        <f>IF(COUNTIF(G25,"*"&amp;$H$5&amp;"*")&gt;0,G25,"")</f>
        <v/>
      </c>
      <c r="AA25" s="68" t="str">
        <f>IF(COUNTIF(C25,"*"&amp;$H$6&amp;"*")&gt;0,C25,"")</f>
        <v/>
      </c>
      <c r="AB25" s="68" t="str">
        <f>IF(COUNTIF(D25,"*"&amp;$H$6&amp;"*")&gt;0,D25,"")</f>
        <v/>
      </c>
      <c r="AC25" s="68" t="str">
        <f>IF(COUNTIF(E25,"*"&amp;$H$6&amp;"*")&gt;0,E25,"")</f>
        <v/>
      </c>
      <c r="AD25" s="68" t="str">
        <f>IF(COUNTIF(F25,"*"&amp;$H$6&amp;"*")&gt;0,F25,"")</f>
        <v/>
      </c>
      <c r="AE25" s="68" t="str">
        <f>IF(COUNTIF(G25,"*"&amp;$H$6&amp;"*")&gt;0,G25,"")</f>
        <v/>
      </c>
      <c r="AF25" s="68" t="str">
        <f>IF(COUNTIF(C25,"*"&amp;$H$7&amp;"*")&gt;0,C25,"")</f>
        <v/>
      </c>
      <c r="AG25" s="68" t="str">
        <f>IF(COUNTIF(D25,"*"&amp;$H$7&amp;"*")&gt;0,D25,"")</f>
        <v/>
      </c>
      <c r="AH25" s="68" t="str">
        <f>IF(COUNTIF(E25,"*"&amp;$H$7&amp;"*")&gt;0,E25,"")</f>
        <v/>
      </c>
      <c r="AI25" s="68" t="str">
        <f>IF(COUNTIF(F25,"*"&amp;$H$7&amp;"*")&gt;0,F25,"")</f>
        <v/>
      </c>
      <c r="AJ25" s="68" t="str">
        <f>IF(COUNTIF(G25,"*"&amp;$H$7&amp;"*")&gt;0,G25,"")</f>
        <v/>
      </c>
      <c r="AK25" s="68" t="str">
        <f>IF(COUNTIF(C25,"*"&amp;$H$8&amp;"*")&gt;0,C25,"")</f>
        <v/>
      </c>
      <c r="AL25" s="68" t="str">
        <f>IF(COUNTIF(D25,"*"&amp;$H$8&amp;"*")&gt;0,D25,"")</f>
        <v/>
      </c>
      <c r="AM25" s="68" t="str">
        <f>IF(COUNTIF(E25,"*"&amp;$H$8&amp;"*")&gt;0,E25,"")</f>
        <v/>
      </c>
      <c r="AN25" s="68" t="str">
        <f>IF(COUNTIF(F25,"*"&amp;$H$8&amp;"*")&gt;0,F25,"")</f>
        <v/>
      </c>
      <c r="AO25" s="68" t="str">
        <f>IF(COUNTIF(G25,"*"&amp;$H$8&amp;"*")&gt;0,G25,"")</f>
        <v/>
      </c>
      <c r="AP25" s="68" t="str">
        <f>IF(COUNTIF(C25,"*"&amp;$H$9&amp;"*")&gt;0,C25,"")</f>
        <v/>
      </c>
      <c r="AQ25" s="68" t="str">
        <f>IF(COUNTIF(D25,"*"&amp;$H$9&amp;"*")&gt;0,D25,"")</f>
        <v/>
      </c>
      <c r="AR25" s="68" t="str">
        <f>IF(COUNTIF(E25,"*"&amp;$H$9&amp;"*")&gt;0,E25,"")</f>
        <v/>
      </c>
      <c r="AS25" s="68" t="str">
        <f>IF(COUNTIF(F25,"*"&amp;$H$9&amp;"*")&gt;0,F25,"")</f>
        <v/>
      </c>
      <c r="AT25" s="68" t="str">
        <f>IF(COUNTIF(G25,"*"&amp;$H$9&amp;"*")&gt;0,G25,"")</f>
        <v/>
      </c>
      <c r="AU25" s="68" t="str">
        <f>IF(COUNTIF(C25,"*"&amp;$H$10&amp;"*")&gt;0,C25,"")</f>
        <v/>
      </c>
      <c r="AV25" s="68" t="str">
        <f>IF(COUNTIF(D25,"*"&amp;$H$10&amp;"*")&gt;0,D25,"")</f>
        <v/>
      </c>
      <c r="AW25" s="68" t="str">
        <f>IF(COUNTIF(E25,"*"&amp;$H$10&amp;"*")&gt;0,E25,"")</f>
        <v/>
      </c>
      <c r="AX25" s="68" t="str">
        <f>IF(COUNTIF(F25,"*"&amp;$H$10&amp;"*")&gt;0,F25,"")</f>
        <v/>
      </c>
      <c r="AY25" s="68" t="str">
        <f>IF(COUNTIF(G25,"*"&amp;$H$10&amp;"*")&gt;0,G25,"")</f>
        <v/>
      </c>
      <c r="AZ25" s="68" t="str">
        <f>IF(COUNTIF(C25,"*"&amp;$H$11&amp;"*")&gt;0,C25,"")</f>
        <v/>
      </c>
      <c r="BA25" s="68" t="str">
        <f>IF(COUNTIF(D25,"*"&amp;$H$11&amp;"*")&gt;0,D25,"")</f>
        <v/>
      </c>
      <c r="BB25" s="68" t="str">
        <f>IF(COUNTIF(E25,"*"&amp;$H$11&amp;"*")&gt;0,E25,"")</f>
        <v/>
      </c>
      <c r="BC25" s="68" t="str">
        <f>IF(COUNTIF(F25,"*"&amp;$H$11&amp;"*")&gt;0,F25,"")</f>
        <v/>
      </c>
      <c r="BD25" s="68" t="str">
        <f>IF(COUNTIF(G25,"*"&amp;$H$11&amp;"*")&gt;0,G25,"")</f>
        <v/>
      </c>
      <c r="BE25" s="68" t="str">
        <f>IF(COUNTIF(C25,"*"&amp;$H$12&amp;"*")&gt;0,C25,"")</f>
        <v/>
      </c>
      <c r="BF25" s="68" t="str">
        <f>IF(COUNTIF(D25,"*"&amp;$H$12&amp;"*")&gt;0,D25,"")</f>
        <v/>
      </c>
      <c r="BG25" s="68" t="str">
        <f>IF(COUNTIF(E25,"*"&amp;$H$12&amp;"*")&gt;0,E25,"")</f>
        <v/>
      </c>
      <c r="BH25" s="68" t="str">
        <f>IF(COUNTIF(F25,"*"&amp;$H$12&amp;"*")&gt;0,F25,"")</f>
        <v/>
      </c>
      <c r="BI25" s="68" t="str">
        <f>IF(COUNTIF(G25,"*"&amp;$H$12&amp;"*")&gt;0,G25,"")</f>
        <v/>
      </c>
      <c r="BJ25" s="68" t="str">
        <f t="shared" si="9"/>
        <v/>
      </c>
      <c r="BK25" s="68" t="str">
        <f t="shared" si="10"/>
        <v/>
      </c>
      <c r="BL25" s="68" t="str">
        <f t="shared" si="11"/>
        <v/>
      </c>
      <c r="BM25" s="68" t="str">
        <f t="shared" si="12"/>
        <v/>
      </c>
      <c r="BN25" s="68" t="str">
        <f t="shared" si="13"/>
        <v/>
      </c>
      <c r="BO25" s="68" t="str">
        <f t="shared" si="28"/>
        <v/>
      </c>
      <c r="BP25" s="68" t="str">
        <f t="shared" si="29"/>
        <v/>
      </c>
      <c r="BQ25" s="68" t="str">
        <f t="shared" si="30"/>
        <v/>
      </c>
      <c r="BR25" s="68" t="str">
        <f t="shared" si="31"/>
        <v/>
      </c>
      <c r="BS25" s="68" t="str">
        <f t="shared" si="32"/>
        <v/>
      </c>
    </row>
    <row r="26" spans="1:71" ht="69.95" hidden="1" customHeight="1" thickTop="1" thickBot="1">
      <c r="A26" s="137" t="s">
        <v>89</v>
      </c>
      <c r="B26" s="138"/>
      <c r="C26" s="58" t="s">
        <v>181</v>
      </c>
      <c r="D26" s="58" t="s">
        <v>183</v>
      </c>
      <c r="E26" s="58" t="s">
        <v>185</v>
      </c>
      <c r="F26" s="94"/>
      <c r="G26" s="58" t="s">
        <v>190</v>
      </c>
      <c r="H26" s="16" t="s">
        <v>15</v>
      </c>
      <c r="I26" s="99" t="s">
        <v>162</v>
      </c>
      <c r="J26" s="129" t="s">
        <v>22</v>
      </c>
      <c r="K26" s="130" t="s">
        <v>23</v>
      </c>
      <c r="L26" s="5" t="str">
        <f>IF(COUNT(FIND('21智能查课'!$C$2,课表草稿!C26)),课表草稿!C26,"")</f>
        <v/>
      </c>
      <c r="M26" s="5" t="str">
        <f>IF(COUNT(FIND('21智能查课'!$C$2,课表草稿!D26)),课表草稿!D26,"")</f>
        <v/>
      </c>
      <c r="N26" s="5" t="str">
        <f>IF(COUNT(FIND('21智能查课'!$C$2,课表草稿!E26)),课表草稿!E26,"")</f>
        <v/>
      </c>
      <c r="O26" s="5" t="str">
        <f>IF(COUNT(FIND('21智能查课'!$C$2,课表草稿!F26)),课表草稿!F26,"")</f>
        <v/>
      </c>
      <c r="P26" s="5" t="str">
        <f>IF(COUNT(FIND('21智能查课'!$C$2,课表草稿!G26)),课表草稿!G26,"")</f>
        <v/>
      </c>
      <c r="Q26" s="23" t="str">
        <f t="shared" si="14"/>
        <v>[概率论]A2102
蒋金山◇1-16周单◇信工1,信工2¶</v>
      </c>
      <c r="R26" s="23" t="str">
        <f t="shared" si="14"/>
        <v>[电路]A3404
朱浩慎◇1-16周◇信工1¶</v>
      </c>
      <c r="S26" s="23" t="str">
        <f t="shared" si="14"/>
        <v>[微积分]A2101
朱远鹏◇1-5，7-15周◇信工1,信工2¶</v>
      </c>
      <c r="T26" s="23" t="str">
        <f t="shared" si="14"/>
        <v/>
      </c>
      <c r="U26" s="23" t="str">
        <f t="shared" si="14"/>
        <v>[微积分]A2101
朱远鹏◇1-5，7-14周◇信工1,信工2¶</v>
      </c>
      <c r="V26" t="str">
        <f t="shared" si="15"/>
        <v>[概率论]A2102
蒋金山◇1-16周单◇信工1,信工2¶</v>
      </c>
      <c r="W26" t="str">
        <f t="shared" si="15"/>
        <v/>
      </c>
      <c r="X26" t="str">
        <f t="shared" si="15"/>
        <v>[微积分]A2101
朱远鹏◇1-5，7-15周◇信工1,信工2¶</v>
      </c>
      <c r="Y26" t="str">
        <f t="shared" si="15"/>
        <v/>
      </c>
      <c r="Z26" t="str">
        <f t="shared" si="15"/>
        <v>[微积分]A2101
朱远鹏◇1-5，7-14周◇信工1,信工2¶</v>
      </c>
      <c r="AA26" s="23" t="str">
        <f t="shared" si="16"/>
        <v/>
      </c>
      <c r="AB26" s="23" t="str">
        <f t="shared" si="16"/>
        <v/>
      </c>
      <c r="AC26" s="23" t="str">
        <f t="shared" si="16"/>
        <v/>
      </c>
      <c r="AD26" s="23" t="str">
        <f t="shared" si="16"/>
        <v/>
      </c>
      <c r="AE26" s="23" t="str">
        <f t="shared" si="16"/>
        <v/>
      </c>
      <c r="AF26" t="str">
        <f t="shared" si="17"/>
        <v/>
      </c>
      <c r="AG26" t="str">
        <f t="shared" si="17"/>
        <v/>
      </c>
      <c r="AH26" t="str">
        <f t="shared" si="17"/>
        <v/>
      </c>
      <c r="AI26" t="str">
        <f t="shared" si="17"/>
        <v/>
      </c>
      <c r="AJ26" t="str">
        <f t="shared" si="17"/>
        <v/>
      </c>
      <c r="AK26" s="23" t="str">
        <f t="shared" si="18"/>
        <v/>
      </c>
      <c r="AL26" s="23" t="str">
        <f t="shared" si="18"/>
        <v/>
      </c>
      <c r="AM26" s="23" t="str">
        <f t="shared" si="18"/>
        <v/>
      </c>
      <c r="AN26" s="23" t="str">
        <f t="shared" si="18"/>
        <v/>
      </c>
      <c r="AO26" s="23" t="str">
        <f t="shared" si="18"/>
        <v/>
      </c>
      <c r="AP26" t="str">
        <f t="shared" si="19"/>
        <v/>
      </c>
      <c r="AQ26" t="str">
        <f t="shared" si="19"/>
        <v/>
      </c>
      <c r="AR26" t="str">
        <f t="shared" si="19"/>
        <v/>
      </c>
      <c r="AS26" t="str">
        <f t="shared" si="19"/>
        <v/>
      </c>
      <c r="AT26" t="str">
        <f t="shared" si="19"/>
        <v/>
      </c>
      <c r="AU26" s="23" t="str">
        <f t="shared" si="20"/>
        <v>[概率论]A2102
蒋金山◇1-16周单◇信工1,信工2¶</v>
      </c>
      <c r="AV26" s="23" t="str">
        <f t="shared" si="20"/>
        <v>[电路]A3404
朱浩慎◇1-16周◇信工1¶</v>
      </c>
      <c r="AW26" s="23" t="str">
        <f t="shared" si="20"/>
        <v>[微积分]A2101
朱远鹏◇1-5，7-15周◇信工1,信工2¶</v>
      </c>
      <c r="AX26" s="23" t="str">
        <f t="shared" si="20"/>
        <v/>
      </c>
      <c r="AY26" s="23" t="str">
        <f t="shared" si="20"/>
        <v>[微积分]A2101
朱远鹏◇1-5，7-14周◇信工1,信工2¶</v>
      </c>
      <c r="AZ26" t="str">
        <f t="shared" si="21"/>
        <v>[概率论]A2102
蒋金山◇1-16周单◇信工1,信工2¶</v>
      </c>
      <c r="BA26" t="str">
        <f t="shared" si="21"/>
        <v>[电路]A3404
朱浩慎◇1-16周◇信工1¶</v>
      </c>
      <c r="BB26" t="str">
        <f t="shared" si="21"/>
        <v>[微积分]A2101
朱远鹏◇1-5，7-15周◇信工1,信工2¶</v>
      </c>
      <c r="BC26" t="str">
        <f t="shared" si="21"/>
        <v/>
      </c>
      <c r="BD26" t="str">
        <f t="shared" si="21"/>
        <v>[微积分]A2101
朱远鹏◇1-5，7-14周◇信工1,信工2¶</v>
      </c>
      <c r="BE26" s="23" t="str">
        <f t="shared" si="22"/>
        <v>[概率论]A2102
蒋金山◇1-16周单◇信工1,信工2¶</v>
      </c>
      <c r="BF26" s="23" t="str">
        <f t="shared" si="22"/>
        <v>[电路]A3404
朱浩慎◇1-16周◇信工1¶</v>
      </c>
      <c r="BG26" s="23" t="str">
        <f t="shared" si="22"/>
        <v>[微积分]A2101
朱远鹏◇1-5，7-15周◇信工1,信工2¶</v>
      </c>
      <c r="BH26" s="23" t="str">
        <f t="shared" si="22"/>
        <v/>
      </c>
      <c r="BI26" s="23" t="str">
        <f t="shared" si="22"/>
        <v>[微积分]A2101
朱远鹏◇1-5，7-14周◇信工1,信工2¶</v>
      </c>
      <c r="BJ26" t="str">
        <f t="shared" si="9"/>
        <v>[概率论]A2102
蒋金山◇1-16周单◇信工1,信工2¶</v>
      </c>
      <c r="BK26" t="str">
        <f t="shared" si="10"/>
        <v>[电路]A3404
朱浩慎◇1-16周◇信工1¶</v>
      </c>
      <c r="BL26" t="str">
        <f t="shared" si="11"/>
        <v>[微积分]A2101
朱远鹏◇1-5，7-15周◇信工1,信工2¶</v>
      </c>
      <c r="BM26" t="str">
        <f t="shared" si="12"/>
        <v/>
      </c>
      <c r="BN26" t="str">
        <f t="shared" si="13"/>
        <v>[微积分]A2101
朱远鹏◇1-5，7-14周◇信工1,信工2¶</v>
      </c>
      <c r="BO26" s="23" t="str">
        <f>IF(COUNTIF(C26,"*"&amp;$H$14&amp;"*")&gt;0,C26,"")</f>
        <v>[概率论]A2102
蒋金山◇1-16周单◇信工1,信工2¶</v>
      </c>
      <c r="BP26" s="23" t="str">
        <f t="shared" si="29"/>
        <v>[电路]A3404
朱浩慎◇1-16周◇信工1¶</v>
      </c>
      <c r="BQ26" s="23" t="str">
        <f t="shared" si="30"/>
        <v>[微积分]A2101
朱远鹏◇1-5，7-15周◇信工1,信工2¶</v>
      </c>
      <c r="BR26" s="23" t="str">
        <f t="shared" si="31"/>
        <v/>
      </c>
      <c r="BS26" s="23" t="str">
        <f t="shared" si="32"/>
        <v>[微积分]A2101
朱远鹏◇1-5，7-14周◇信工1,信工2¶</v>
      </c>
    </row>
    <row r="27" spans="1:71" ht="69.95" hidden="1" customHeight="1" thickTop="1" thickBot="1">
      <c r="A27" s="125"/>
      <c r="B27" s="126"/>
      <c r="C27" s="102"/>
      <c r="D27" s="95"/>
      <c r="E27" s="102"/>
      <c r="F27" s="58" t="s">
        <v>191</v>
      </c>
      <c r="G27" s="102"/>
      <c r="H27" s="16" t="s">
        <v>16</v>
      </c>
      <c r="I27" s="99" t="s">
        <v>163</v>
      </c>
      <c r="J27" s="129"/>
      <c r="K27" s="131"/>
      <c r="L27" s="5" t="str">
        <f>IF(COUNT(FIND('21智能查课'!$C$2,课表草稿!C27)),课表草稿!C27,"")</f>
        <v/>
      </c>
      <c r="M27" s="5" t="str">
        <f>IF(COUNT(FIND('21智能查课'!$C$2,课表草稿!D27)),课表草稿!D27,"")</f>
        <v/>
      </c>
      <c r="N27" s="5" t="str">
        <f>IF(COUNT(FIND('21智能查课'!$C$2,课表草稿!E27)),课表草稿!E27,"")</f>
        <v/>
      </c>
      <c r="O27" s="5" t="str">
        <f>IF(COUNT(FIND('21智能查课'!$C$2,课表草稿!F27)),课表草稿!F27,"")</f>
        <v/>
      </c>
      <c r="P27" s="5" t="str">
        <f>IF(COUNT(FIND('21智能查课'!$C$2,课表草稿!G27)),课表草稿!G27,"")</f>
        <v/>
      </c>
      <c r="Q27" s="23" t="str">
        <f t="shared" si="14"/>
        <v/>
      </c>
      <c r="R27" s="23" t="str">
        <f t="shared" si="14"/>
        <v/>
      </c>
      <c r="S27" s="23" t="str">
        <f t="shared" si="14"/>
        <v/>
      </c>
      <c r="T27" s="23" t="str">
        <f t="shared" si="14"/>
        <v/>
      </c>
      <c r="U27" s="23" t="str">
        <f t="shared" si="14"/>
        <v/>
      </c>
      <c r="V27" t="str">
        <f t="shared" si="15"/>
        <v/>
      </c>
      <c r="W27" t="str">
        <f t="shared" si="15"/>
        <v/>
      </c>
      <c r="X27" t="str">
        <f t="shared" si="15"/>
        <v/>
      </c>
      <c r="Y27" t="str">
        <f t="shared" si="15"/>
        <v>[电路]A3404
朱浩慎◇1-10,12-17周◇信工2¶</v>
      </c>
      <c r="Z27" t="str">
        <f t="shared" si="15"/>
        <v/>
      </c>
      <c r="AA27" s="23" t="str">
        <f t="shared" si="16"/>
        <v/>
      </c>
      <c r="AB27" s="23" t="str">
        <f t="shared" si="16"/>
        <v/>
      </c>
      <c r="AC27" s="23" t="str">
        <f t="shared" si="16"/>
        <v/>
      </c>
      <c r="AD27" s="23" t="str">
        <f t="shared" si="16"/>
        <v/>
      </c>
      <c r="AE27" s="23" t="str">
        <f t="shared" si="16"/>
        <v/>
      </c>
      <c r="AF27" t="str">
        <f t="shared" si="17"/>
        <v/>
      </c>
      <c r="AG27" t="str">
        <f t="shared" si="17"/>
        <v/>
      </c>
      <c r="AH27" t="str">
        <f t="shared" si="17"/>
        <v/>
      </c>
      <c r="AI27" t="str">
        <f t="shared" si="17"/>
        <v/>
      </c>
      <c r="AJ27" t="str">
        <f t="shared" si="17"/>
        <v/>
      </c>
      <c r="AK27" s="23" t="str">
        <f t="shared" si="18"/>
        <v/>
      </c>
      <c r="AL27" s="23" t="str">
        <f t="shared" si="18"/>
        <v/>
      </c>
      <c r="AM27" s="23" t="str">
        <f t="shared" si="18"/>
        <v/>
      </c>
      <c r="AN27" s="23" t="str">
        <f t="shared" si="18"/>
        <v/>
      </c>
      <c r="AO27" s="23" t="str">
        <f t="shared" si="18"/>
        <v/>
      </c>
      <c r="AP27" t="str">
        <f t="shared" si="19"/>
        <v/>
      </c>
      <c r="AQ27" t="str">
        <f t="shared" si="19"/>
        <v/>
      </c>
      <c r="AR27" t="str">
        <f t="shared" si="19"/>
        <v/>
      </c>
      <c r="AS27" t="str">
        <f t="shared" si="19"/>
        <v/>
      </c>
      <c r="AT27" t="str">
        <f t="shared" si="19"/>
        <v/>
      </c>
      <c r="AU27" s="23" t="str">
        <f t="shared" si="20"/>
        <v/>
      </c>
      <c r="AV27" s="23" t="str">
        <f t="shared" si="20"/>
        <v/>
      </c>
      <c r="AW27" s="23" t="str">
        <f t="shared" si="20"/>
        <v/>
      </c>
      <c r="AX27" s="23" t="str">
        <f t="shared" si="20"/>
        <v>[电路]A3404
朱浩慎◇1-10,12-17周◇信工2¶</v>
      </c>
      <c r="AY27" s="23" t="str">
        <f t="shared" si="20"/>
        <v/>
      </c>
      <c r="AZ27" t="str">
        <f t="shared" si="21"/>
        <v/>
      </c>
      <c r="BA27" t="str">
        <f t="shared" si="21"/>
        <v/>
      </c>
      <c r="BB27" t="str">
        <f t="shared" si="21"/>
        <v/>
      </c>
      <c r="BC27" t="str">
        <f t="shared" si="21"/>
        <v>[电路]A3404
朱浩慎◇1-10,12-17周◇信工2¶</v>
      </c>
      <c r="BD27" t="str">
        <f t="shared" si="21"/>
        <v/>
      </c>
      <c r="BE27" s="23" t="str">
        <f t="shared" si="22"/>
        <v/>
      </c>
      <c r="BF27" s="23" t="str">
        <f t="shared" si="22"/>
        <v/>
      </c>
      <c r="BG27" s="23" t="str">
        <f t="shared" si="22"/>
        <v/>
      </c>
      <c r="BH27" s="23" t="str">
        <f t="shared" si="22"/>
        <v>[电路]A3404
朱浩慎◇1-10,12-17周◇信工2¶</v>
      </c>
      <c r="BI27" s="23" t="str">
        <f t="shared" si="22"/>
        <v/>
      </c>
      <c r="BJ27" t="str">
        <f t="shared" si="9"/>
        <v/>
      </c>
      <c r="BK27" t="str">
        <f t="shared" si="10"/>
        <v/>
      </c>
      <c r="BL27" t="str">
        <f t="shared" si="11"/>
        <v/>
      </c>
      <c r="BM27" t="str">
        <f t="shared" si="12"/>
        <v>[电路]A3404
朱浩慎◇1-10,12-17周◇信工2¶</v>
      </c>
      <c r="BN27" t="str">
        <f t="shared" si="13"/>
        <v/>
      </c>
      <c r="BO27" s="23" t="str">
        <f t="shared" ref="BO27:BO36" si="33">IF(COUNTIF(C27,"*"&amp;$H$14&amp;"*")&gt;0,C27,"")</f>
        <v/>
      </c>
      <c r="BP27" s="23" t="str">
        <f t="shared" ref="BP27:BP37" si="34">IF(COUNTIF(D27,"*"&amp;$H$14&amp;"*")&gt;0,D27,"")</f>
        <v/>
      </c>
      <c r="BQ27" s="23" t="str">
        <f t="shared" ref="BQ27:BQ37" si="35">IF(COUNTIF(E27,"*"&amp;$H$14&amp;"*")&gt;0,E27,"")</f>
        <v/>
      </c>
      <c r="BR27" s="23" t="str">
        <f t="shared" ref="BR27:BR37" si="36">IF(COUNTIF(F27,"*"&amp;$H$14&amp;"*")&gt;0,F27,"")</f>
        <v>[电路]A3404
朱浩慎◇1-10,12-17周◇信工2¶</v>
      </c>
      <c r="BS27" s="23" t="str">
        <f t="shared" ref="BS27:BS37" si="37">IF(COUNTIF(G27,"*"&amp;$H$14&amp;"*")&gt;0,G27,"")</f>
        <v/>
      </c>
    </row>
    <row r="28" spans="1:71" ht="69.95" hidden="1" customHeight="1" thickTop="1" thickBot="1">
      <c r="A28" s="125"/>
      <c r="B28" s="126"/>
      <c r="C28" s="58" t="s">
        <v>193</v>
      </c>
      <c r="D28" s="58" t="s">
        <v>220</v>
      </c>
      <c r="E28" s="53"/>
      <c r="F28" s="58" t="s">
        <v>225</v>
      </c>
      <c r="G28" s="58" t="s">
        <v>199</v>
      </c>
      <c r="H28" s="16" t="s">
        <v>17</v>
      </c>
      <c r="I28" s="99" t="s">
        <v>164</v>
      </c>
      <c r="J28" s="129"/>
      <c r="K28" s="131"/>
      <c r="L28" s="5" t="str">
        <f>IF(COUNT(FIND('21智能查课'!$C$2,课表草稿!C28)),课表草稿!C28,"")</f>
        <v/>
      </c>
      <c r="M28" s="5" t="str">
        <f>IF(COUNT(FIND('21智能查课'!$C$2,课表草稿!D28)),课表草稿!D28,"")</f>
        <v/>
      </c>
      <c r="N28" s="5" t="str">
        <f>IF(COUNT(FIND('21智能查课'!$C$2,课表草稿!E28)),课表草稿!E28,"")</f>
        <v/>
      </c>
      <c r="O28" s="5" t="str">
        <f>IF(COUNT(FIND('21智能查课'!$C$2,课表草稿!F28)),课表草稿!F28,"")</f>
        <v/>
      </c>
      <c r="P28" s="5" t="str">
        <f>IF(COUNT(FIND('21智能查课'!$C$2,课表草稿!G28)),课表草稿!G28,"")</f>
        <v/>
      </c>
      <c r="Q28" s="23" t="str">
        <f t="shared" si="14"/>
        <v/>
      </c>
      <c r="R28" s="23" t="str">
        <f t="shared" si="14"/>
        <v/>
      </c>
      <c r="S28" s="23" t="str">
        <f t="shared" si="14"/>
        <v/>
      </c>
      <c r="T28" s="23" t="str">
        <f t="shared" si="14"/>
        <v/>
      </c>
      <c r="U28" s="23" t="str">
        <f t="shared" si="14"/>
        <v/>
      </c>
      <c r="V28" t="str">
        <f t="shared" si="15"/>
        <v/>
      </c>
      <c r="W28" t="str">
        <f t="shared" si="15"/>
        <v/>
      </c>
      <c r="X28" t="str">
        <f t="shared" si="15"/>
        <v/>
      </c>
      <c r="Y28" t="str">
        <f t="shared" si="15"/>
        <v/>
      </c>
      <c r="Z28" t="str">
        <f t="shared" si="15"/>
        <v/>
      </c>
      <c r="AA28" s="23" t="str">
        <f t="shared" si="16"/>
        <v>[概率论]A2102
蒋金山◇1-16周双◇信工3,信工4¶</v>
      </c>
      <c r="AB28" s="23" t="str">
        <f t="shared" si="16"/>
        <v>[中国近现代史纲要]A2308
彭蕙◇1-12周◇信工3,信工4,信创¶</v>
      </c>
      <c r="AC28" s="23" t="str">
        <f t="shared" si="16"/>
        <v/>
      </c>
      <c r="AD28" s="23" t="str">
        <f t="shared" si="16"/>
        <v>[电路]A2103
刘蕴/刘元◇1-10,12-17周◇信工3,信工4¶</v>
      </c>
      <c r="AE28" s="23" t="str">
        <f t="shared" si="16"/>
        <v>[工程制图]A3407
彭华明◇1-16周◇信工3,信工4¶</v>
      </c>
      <c r="AF28" t="str">
        <f t="shared" si="17"/>
        <v>[概率论]A2102
蒋金山◇1-16周双◇信工3,信工4¶</v>
      </c>
      <c r="AG28" t="str">
        <f t="shared" si="17"/>
        <v>[中国近现代史纲要]A2308
彭蕙◇1-12周◇信工3,信工4,信创¶</v>
      </c>
      <c r="AH28" t="str">
        <f t="shared" si="17"/>
        <v/>
      </c>
      <c r="AI28" t="str">
        <f t="shared" si="17"/>
        <v>[电路]A2103
刘蕴/刘元◇1-10,12-17周◇信工3,信工4¶</v>
      </c>
      <c r="AJ28" t="str">
        <f t="shared" si="17"/>
        <v>[工程制图]A3407
彭华明◇1-16周◇信工3,信工4¶</v>
      </c>
      <c r="AK28" s="23" t="str">
        <f t="shared" si="18"/>
        <v/>
      </c>
      <c r="AL28" s="23" t="str">
        <f t="shared" si="18"/>
        <v/>
      </c>
      <c r="AM28" s="23" t="str">
        <f t="shared" si="18"/>
        <v/>
      </c>
      <c r="AN28" s="23" t="str">
        <f t="shared" si="18"/>
        <v/>
      </c>
      <c r="AO28" s="23" t="str">
        <f t="shared" si="18"/>
        <v/>
      </c>
      <c r="AP28" t="str">
        <f t="shared" si="19"/>
        <v/>
      </c>
      <c r="AQ28" t="str">
        <f t="shared" si="19"/>
        <v>[中国近现代史纲要]A2308
彭蕙◇1-12周◇信工3,信工4,信创¶</v>
      </c>
      <c r="AR28" t="str">
        <f t="shared" si="19"/>
        <v/>
      </c>
      <c r="AS28" t="str">
        <f t="shared" si="19"/>
        <v/>
      </c>
      <c r="AT28" t="str">
        <f t="shared" si="19"/>
        <v/>
      </c>
      <c r="AU28" s="23" t="str">
        <f t="shared" si="20"/>
        <v>[概率论]A2102
蒋金山◇1-16周双◇信工3,信工4¶</v>
      </c>
      <c r="AV28" s="23" t="str">
        <f t="shared" si="20"/>
        <v>[中国近现代史纲要]A2308
彭蕙◇1-12周◇信工3,信工4,信创¶</v>
      </c>
      <c r="AW28" s="23" t="str">
        <f t="shared" si="20"/>
        <v/>
      </c>
      <c r="AX28" s="23" t="str">
        <f t="shared" si="20"/>
        <v>[电路]A2103
刘蕴/刘元◇1-10,12-17周◇信工3,信工4¶</v>
      </c>
      <c r="AY28" s="23" t="str">
        <f t="shared" si="20"/>
        <v>[工程制图]A3407
彭华明◇1-16周◇信工3,信工4¶</v>
      </c>
      <c r="AZ28" t="str">
        <f t="shared" si="21"/>
        <v>[概率论]A2102
蒋金山◇1-16周双◇信工3,信工4¶</v>
      </c>
      <c r="BA28" t="str">
        <f t="shared" si="21"/>
        <v>[中国近现代史纲要]A2308
彭蕙◇1-12周◇信工3,信工4,信创¶</v>
      </c>
      <c r="BB28" t="str">
        <f t="shared" si="21"/>
        <v/>
      </c>
      <c r="BC28" t="str">
        <f t="shared" si="21"/>
        <v>[电路]A2103
刘蕴/刘元◇1-10,12-17周◇信工3,信工4¶</v>
      </c>
      <c r="BD28" t="str">
        <f t="shared" si="21"/>
        <v>[工程制图]A3407
彭华明◇1-16周◇信工3,信工4¶</v>
      </c>
      <c r="BE28" s="23" t="str">
        <f t="shared" si="22"/>
        <v>[概率论]A2102
蒋金山◇1-16周双◇信工3,信工4¶</v>
      </c>
      <c r="BF28" s="23" t="str">
        <f t="shared" si="22"/>
        <v>[中国近现代史纲要]A2308
彭蕙◇1-12周◇信工3,信工4,信创¶</v>
      </c>
      <c r="BG28" s="23" t="str">
        <f t="shared" si="22"/>
        <v/>
      </c>
      <c r="BH28" s="23" t="str">
        <f t="shared" si="22"/>
        <v>[电路]A2103
刘蕴/刘元◇1-10,12-17周◇信工3,信工4¶</v>
      </c>
      <c r="BI28" s="23" t="str">
        <f t="shared" si="22"/>
        <v>[工程制图]A3407
彭华明◇1-16周◇信工3,信工4¶</v>
      </c>
      <c r="BJ28" t="str">
        <f t="shared" si="9"/>
        <v>[概率论]A2102
蒋金山◇1-16周双◇信工3,信工4¶</v>
      </c>
      <c r="BK28" t="str">
        <f t="shared" si="10"/>
        <v>[中国近现代史纲要]A2308
彭蕙◇1-12周◇信工3,信工4,信创¶</v>
      </c>
      <c r="BL28" t="str">
        <f t="shared" si="11"/>
        <v/>
      </c>
      <c r="BM28" t="str">
        <f t="shared" si="12"/>
        <v>[电路]A2103
刘蕴/刘元◇1-10,12-17周◇信工3,信工4¶</v>
      </c>
      <c r="BN28" t="str">
        <f t="shared" si="13"/>
        <v>[工程制图]A3407
彭华明◇1-16周◇信工3,信工4¶</v>
      </c>
      <c r="BO28" s="23" t="str">
        <f t="shared" si="33"/>
        <v>[概率论]A2102
蒋金山◇1-16周双◇信工3,信工4¶</v>
      </c>
      <c r="BP28" s="23" t="str">
        <f t="shared" si="34"/>
        <v>[中国近现代史纲要]A2308
彭蕙◇1-12周◇信工3,信工4,信创¶</v>
      </c>
      <c r="BQ28" s="23" t="str">
        <f t="shared" si="35"/>
        <v/>
      </c>
      <c r="BR28" s="23" t="str">
        <f t="shared" si="36"/>
        <v>[电路]A2103
刘蕴/刘元◇1-10,12-17周◇信工3,信工4¶</v>
      </c>
      <c r="BS28" s="23" t="str">
        <f t="shared" si="37"/>
        <v>[工程制图]A3407
彭华明◇1-16周◇信工3,信工4¶</v>
      </c>
    </row>
    <row r="29" spans="1:71" ht="69.95" hidden="1" customHeight="1" thickTop="1" thickBot="1">
      <c r="A29" s="125"/>
      <c r="B29" s="126"/>
      <c r="C29" s="102"/>
      <c r="D29" s="102"/>
      <c r="E29" s="53"/>
      <c r="F29" s="102"/>
      <c r="G29" s="102"/>
      <c r="H29" s="16" t="s">
        <v>18</v>
      </c>
      <c r="I29" s="45" t="s">
        <v>159</v>
      </c>
      <c r="J29" s="129"/>
      <c r="K29" s="131"/>
      <c r="L29" s="5" t="str">
        <f>IF(COUNT(FIND('21智能查课'!$C$2,课表草稿!C29)),课表草稿!C29,"")</f>
        <v/>
      </c>
      <c r="M29" s="5" t="str">
        <f>IF(COUNT(FIND('21智能查课'!$C$2,课表草稿!D29)),课表草稿!D29,"")</f>
        <v/>
      </c>
      <c r="N29" s="5" t="str">
        <f>IF(COUNT(FIND('21智能查课'!$C$2,课表草稿!E29)),课表草稿!E29,"")</f>
        <v/>
      </c>
      <c r="O29" s="5" t="str">
        <f>IF(COUNT(FIND('21智能查课'!$C$2,课表草稿!F29)),课表草稿!F29,"")</f>
        <v/>
      </c>
      <c r="P29" s="5" t="str">
        <f>IF(COUNT(FIND('21智能查课'!$C$2,课表草稿!G29)),课表草稿!G29,"")</f>
        <v/>
      </c>
      <c r="Q29" s="23" t="str">
        <f t="shared" si="14"/>
        <v/>
      </c>
      <c r="R29" s="23" t="str">
        <f t="shared" si="14"/>
        <v/>
      </c>
      <c r="S29" s="23" t="str">
        <f t="shared" si="14"/>
        <v/>
      </c>
      <c r="T29" s="23" t="str">
        <f t="shared" si="14"/>
        <v/>
      </c>
      <c r="U29" s="23" t="str">
        <f t="shared" si="14"/>
        <v/>
      </c>
      <c r="V29" t="str">
        <f t="shared" si="15"/>
        <v/>
      </c>
      <c r="W29" t="str">
        <f t="shared" si="15"/>
        <v/>
      </c>
      <c r="X29" t="str">
        <f t="shared" si="15"/>
        <v/>
      </c>
      <c r="Y29" t="str">
        <f t="shared" si="15"/>
        <v/>
      </c>
      <c r="Z29" t="str">
        <f t="shared" si="15"/>
        <v/>
      </c>
      <c r="AA29" s="23" t="str">
        <f t="shared" si="16"/>
        <v/>
      </c>
      <c r="AB29" s="23" t="str">
        <f t="shared" si="16"/>
        <v/>
      </c>
      <c r="AC29" s="23" t="str">
        <f t="shared" si="16"/>
        <v/>
      </c>
      <c r="AD29" s="23" t="str">
        <f t="shared" si="16"/>
        <v/>
      </c>
      <c r="AE29" s="23" t="str">
        <f t="shared" si="16"/>
        <v/>
      </c>
      <c r="AF29" t="str">
        <f t="shared" si="17"/>
        <v/>
      </c>
      <c r="AG29" t="str">
        <f t="shared" si="17"/>
        <v/>
      </c>
      <c r="AH29" t="str">
        <f t="shared" si="17"/>
        <v/>
      </c>
      <c r="AI29" t="str">
        <f t="shared" si="17"/>
        <v/>
      </c>
      <c r="AJ29" t="str">
        <f t="shared" si="17"/>
        <v/>
      </c>
      <c r="AK29" s="23" t="str">
        <f t="shared" si="18"/>
        <v/>
      </c>
      <c r="AL29" s="23" t="str">
        <f t="shared" si="18"/>
        <v/>
      </c>
      <c r="AM29" s="23" t="str">
        <f t="shared" si="18"/>
        <v/>
      </c>
      <c r="AN29" s="23" t="str">
        <f t="shared" si="18"/>
        <v/>
      </c>
      <c r="AO29" s="23" t="str">
        <f t="shared" si="18"/>
        <v/>
      </c>
      <c r="AP29" t="str">
        <f t="shared" si="19"/>
        <v/>
      </c>
      <c r="AQ29" t="str">
        <f t="shared" si="19"/>
        <v/>
      </c>
      <c r="AR29" t="str">
        <f t="shared" si="19"/>
        <v/>
      </c>
      <c r="AS29" t="str">
        <f t="shared" si="19"/>
        <v/>
      </c>
      <c r="AT29" t="str">
        <f t="shared" si="19"/>
        <v/>
      </c>
      <c r="AU29" s="23" t="str">
        <f t="shared" si="20"/>
        <v/>
      </c>
      <c r="AV29" s="23" t="str">
        <f t="shared" si="20"/>
        <v/>
      </c>
      <c r="AW29" s="23" t="str">
        <f t="shared" si="20"/>
        <v/>
      </c>
      <c r="AX29" s="23" t="str">
        <f t="shared" si="20"/>
        <v/>
      </c>
      <c r="AY29" s="23" t="str">
        <f t="shared" si="20"/>
        <v/>
      </c>
      <c r="AZ29" t="str">
        <f t="shared" si="21"/>
        <v/>
      </c>
      <c r="BA29" t="str">
        <f t="shared" si="21"/>
        <v/>
      </c>
      <c r="BB29" t="str">
        <f t="shared" si="21"/>
        <v/>
      </c>
      <c r="BC29" t="str">
        <f t="shared" si="21"/>
        <v/>
      </c>
      <c r="BD29" t="str">
        <f t="shared" si="21"/>
        <v/>
      </c>
      <c r="BE29" s="23" t="str">
        <f t="shared" si="22"/>
        <v/>
      </c>
      <c r="BF29" s="23" t="str">
        <f t="shared" si="22"/>
        <v/>
      </c>
      <c r="BG29" s="23" t="str">
        <f t="shared" si="22"/>
        <v/>
      </c>
      <c r="BH29" s="23" t="str">
        <f t="shared" si="22"/>
        <v/>
      </c>
      <c r="BI29" s="23" t="str">
        <f t="shared" si="22"/>
        <v/>
      </c>
      <c r="BJ29" t="str">
        <f t="shared" si="9"/>
        <v/>
      </c>
      <c r="BK29" t="str">
        <f t="shared" si="10"/>
        <v/>
      </c>
      <c r="BL29" t="str">
        <f t="shared" si="11"/>
        <v/>
      </c>
      <c r="BM29" t="str">
        <f t="shared" si="12"/>
        <v/>
      </c>
      <c r="BN29" t="str">
        <f t="shared" si="13"/>
        <v/>
      </c>
      <c r="BO29" s="23" t="str">
        <f t="shared" si="33"/>
        <v/>
      </c>
      <c r="BP29" s="23" t="str">
        <f t="shared" si="34"/>
        <v/>
      </c>
      <c r="BQ29" s="23" t="str">
        <f t="shared" si="35"/>
        <v/>
      </c>
      <c r="BR29" s="23" t="str">
        <f t="shared" si="36"/>
        <v/>
      </c>
      <c r="BS29" s="23" t="str">
        <f t="shared" si="37"/>
        <v/>
      </c>
    </row>
    <row r="30" spans="1:71" ht="69.95" hidden="1" customHeight="1" thickTop="1" thickBot="1">
      <c r="A30" s="125"/>
      <c r="B30" s="126"/>
      <c r="C30" s="94"/>
      <c r="D30" s="58" t="s">
        <v>223</v>
      </c>
      <c r="E30" s="58" t="s">
        <v>205</v>
      </c>
      <c r="F30" s="94"/>
      <c r="G30" s="58" t="s">
        <v>207</v>
      </c>
      <c r="H30" s="16" t="s">
        <v>19</v>
      </c>
      <c r="I30" s="99" t="s">
        <v>164</v>
      </c>
      <c r="J30" s="129"/>
      <c r="K30" s="131"/>
      <c r="L30" s="5" t="str">
        <f>IF(COUNT(FIND('21智能查课'!$C$2,课表草稿!C30)),课表草稿!C30,"")</f>
        <v/>
      </c>
      <c r="M30" s="5" t="str">
        <f>IF(COUNT(FIND('21智能查课'!$C$2,课表草稿!D30)),课表草稿!D30,"")</f>
        <v/>
      </c>
      <c r="N30" s="5" t="str">
        <f>IF(COUNT(FIND('21智能查课'!$C$2,课表草稿!E30)),课表草稿!E30,"")</f>
        <v/>
      </c>
      <c r="O30" s="5" t="str">
        <f>IF(COUNT(FIND('21智能查课'!$C$2,课表草稿!F30)),课表草稿!F30,"")</f>
        <v/>
      </c>
      <c r="P30" s="5" t="str">
        <f>IF(COUNT(FIND('21智能查课'!$C$2,课表草稿!G30)),课表草稿!G30,"")</f>
        <v/>
      </c>
      <c r="Q30" s="23" t="str">
        <f t="shared" si="14"/>
        <v/>
      </c>
      <c r="R30" s="23" t="str">
        <f t="shared" si="14"/>
        <v/>
      </c>
      <c r="S30" s="23" t="str">
        <f t="shared" si="14"/>
        <v/>
      </c>
      <c r="T30" s="23" t="str">
        <f t="shared" si="14"/>
        <v/>
      </c>
      <c r="U30" s="23" t="str">
        <f t="shared" si="14"/>
        <v/>
      </c>
      <c r="V30" t="str">
        <f t="shared" si="15"/>
        <v/>
      </c>
      <c r="W30" t="str">
        <f t="shared" si="15"/>
        <v/>
      </c>
      <c r="X30" t="str">
        <f t="shared" si="15"/>
        <v/>
      </c>
      <c r="Y30" t="str">
        <f t="shared" si="15"/>
        <v/>
      </c>
      <c r="Z30" t="str">
        <f t="shared" si="15"/>
        <v/>
      </c>
      <c r="AA30" s="23" t="str">
        <f t="shared" si="16"/>
        <v/>
      </c>
      <c r="AB30" s="23" t="str">
        <f t="shared" si="16"/>
        <v/>
      </c>
      <c r="AC30" s="23" t="str">
        <f t="shared" si="16"/>
        <v/>
      </c>
      <c r="AD30" s="23" t="str">
        <f t="shared" si="16"/>
        <v/>
      </c>
      <c r="AE30" s="23" t="str">
        <f t="shared" si="16"/>
        <v/>
      </c>
      <c r="AF30" t="str">
        <f t="shared" si="17"/>
        <v/>
      </c>
      <c r="AG30" t="str">
        <f t="shared" si="17"/>
        <v/>
      </c>
      <c r="AH30" t="str">
        <f t="shared" si="17"/>
        <v/>
      </c>
      <c r="AI30" t="str">
        <f t="shared" si="17"/>
        <v/>
      </c>
      <c r="AJ30" t="str">
        <f t="shared" si="17"/>
        <v/>
      </c>
      <c r="AK30" s="23" t="str">
        <f t="shared" si="18"/>
        <v/>
      </c>
      <c r="AL30" s="23" t="str">
        <f t="shared" si="18"/>
        <v>[电路]A2104
刘蕴/刘元◇1-16周◇信工5¶</v>
      </c>
      <c r="AM30" s="23" t="str">
        <f t="shared" si="18"/>
        <v>[概率论]A2102
蒋金山◇1-16周◇信工5,信创¶</v>
      </c>
      <c r="AN30" s="23" t="str">
        <f t="shared" si="18"/>
        <v/>
      </c>
      <c r="AO30" s="23" t="str">
        <f t="shared" si="18"/>
        <v>[数据结构]A4203
梁凌宇◇1-16周◇信工5¶</v>
      </c>
      <c r="AP30" t="str">
        <f t="shared" si="19"/>
        <v/>
      </c>
      <c r="AQ30" t="str">
        <f t="shared" si="19"/>
        <v/>
      </c>
      <c r="AR30" t="str">
        <f t="shared" si="19"/>
        <v>[概率论]A2102
蒋金山◇1-16周◇信工5,信创¶</v>
      </c>
      <c r="AS30" t="str">
        <f t="shared" si="19"/>
        <v/>
      </c>
      <c r="AT30" t="str">
        <f t="shared" si="19"/>
        <v/>
      </c>
      <c r="AU30" s="23" t="str">
        <f t="shared" si="20"/>
        <v/>
      </c>
      <c r="AV30" s="23" t="str">
        <f t="shared" si="20"/>
        <v>[电路]A2104
刘蕴/刘元◇1-16周◇信工5¶</v>
      </c>
      <c r="AW30" s="23" t="str">
        <f t="shared" si="20"/>
        <v>[概率论]A2102
蒋金山◇1-16周◇信工5,信创¶</v>
      </c>
      <c r="AX30" s="23" t="str">
        <f t="shared" si="20"/>
        <v/>
      </c>
      <c r="AY30" s="23" t="str">
        <f t="shared" si="20"/>
        <v>[数据结构]A4203
梁凌宇◇1-16周◇信工5¶</v>
      </c>
      <c r="AZ30" t="str">
        <f t="shared" si="21"/>
        <v/>
      </c>
      <c r="BA30" t="str">
        <f t="shared" si="21"/>
        <v>[电路]A2104
刘蕴/刘元◇1-16周◇信工5¶</v>
      </c>
      <c r="BB30" t="str">
        <f t="shared" si="21"/>
        <v>[概率论]A2102
蒋金山◇1-16周◇信工5,信创¶</v>
      </c>
      <c r="BC30" t="str">
        <f t="shared" si="21"/>
        <v/>
      </c>
      <c r="BD30" t="str">
        <f t="shared" si="21"/>
        <v>[数据结构]A4203
梁凌宇◇1-16周◇信工5¶</v>
      </c>
      <c r="BE30" s="23" t="str">
        <f t="shared" si="22"/>
        <v/>
      </c>
      <c r="BF30" s="23" t="str">
        <f t="shared" si="22"/>
        <v>[电路]A2104
刘蕴/刘元◇1-16周◇信工5¶</v>
      </c>
      <c r="BG30" s="23" t="str">
        <f t="shared" si="22"/>
        <v>[概率论]A2102
蒋金山◇1-16周◇信工5,信创¶</v>
      </c>
      <c r="BH30" s="23" t="str">
        <f t="shared" si="22"/>
        <v/>
      </c>
      <c r="BI30" s="23" t="str">
        <f t="shared" si="22"/>
        <v>[数据结构]A4203
梁凌宇◇1-16周◇信工5¶</v>
      </c>
      <c r="BJ30" t="str">
        <f t="shared" si="9"/>
        <v/>
      </c>
      <c r="BK30" t="str">
        <f t="shared" si="10"/>
        <v>[电路]A2104
刘蕴/刘元◇1-16周◇信工5¶</v>
      </c>
      <c r="BL30" t="str">
        <f t="shared" si="11"/>
        <v>[概率论]A2102
蒋金山◇1-16周◇信工5,信创¶</v>
      </c>
      <c r="BM30" t="str">
        <f t="shared" si="12"/>
        <v/>
      </c>
      <c r="BN30" t="str">
        <f t="shared" si="13"/>
        <v>[数据结构]A4203
梁凌宇◇1-16周◇信工5¶</v>
      </c>
      <c r="BO30" s="23" t="str">
        <f t="shared" si="33"/>
        <v/>
      </c>
      <c r="BP30" s="23" t="str">
        <f t="shared" si="34"/>
        <v>[电路]A2104
刘蕴/刘元◇1-16周◇信工5¶</v>
      </c>
      <c r="BQ30" s="23" t="str">
        <f t="shared" si="35"/>
        <v>[概率论]A2102
蒋金山◇1-16周◇信工5,信创¶</v>
      </c>
      <c r="BR30" s="23" t="str">
        <f t="shared" si="36"/>
        <v/>
      </c>
      <c r="BS30" s="23" t="str">
        <f t="shared" si="37"/>
        <v>[数据结构]A4203
梁凌宇◇1-16周◇信工5¶</v>
      </c>
    </row>
    <row r="31" spans="1:71" ht="69.95" hidden="1" customHeight="1" thickTop="1" thickBot="1">
      <c r="A31" s="125"/>
      <c r="B31" s="126"/>
      <c r="C31" s="58" t="s">
        <v>210</v>
      </c>
      <c r="D31" s="94"/>
      <c r="E31" s="102"/>
      <c r="F31" s="58" t="s">
        <v>214</v>
      </c>
      <c r="G31" s="58" t="s">
        <v>216</v>
      </c>
      <c r="H31" s="16" t="s">
        <v>152</v>
      </c>
      <c r="I31" s="99" t="s">
        <v>165</v>
      </c>
      <c r="J31" s="129"/>
      <c r="K31" s="131"/>
      <c r="L31" s="5" t="str">
        <f>IF(COUNT(FIND('21智能查课'!$C$2,课表草稿!C31)),课表草稿!C31,"")</f>
        <v/>
      </c>
      <c r="M31" s="5" t="str">
        <f>IF(COUNT(FIND('21智能查课'!$C$2,课表草稿!D31)),课表草稿!D31,"")</f>
        <v/>
      </c>
      <c r="N31" s="5" t="str">
        <f>IF(COUNT(FIND('21智能查课'!$C$2,课表草稿!E31)),课表草稿!E31,"")</f>
        <v/>
      </c>
      <c r="O31" s="5" t="str">
        <f>IF(COUNT(FIND('21智能查课'!$C$2,课表草稿!F31)),课表草稿!F31,"")</f>
        <v/>
      </c>
      <c r="P31" s="5" t="str">
        <f>IF(COUNT(FIND('21智能查课'!$C$2,课表草稿!G31)),课表草稿!G31,"")</f>
        <v/>
      </c>
      <c r="Q31" s="23" t="str">
        <f t="shared" si="14"/>
        <v/>
      </c>
      <c r="R31" s="23" t="str">
        <f t="shared" si="14"/>
        <v/>
      </c>
      <c r="S31" s="23" t="str">
        <f t="shared" si="14"/>
        <v/>
      </c>
      <c r="T31" s="23" t="str">
        <f t="shared" si="14"/>
        <v/>
      </c>
      <c r="U31" s="23" t="str">
        <f t="shared" si="14"/>
        <v/>
      </c>
      <c r="V31" t="str">
        <f t="shared" si="15"/>
        <v/>
      </c>
      <c r="W31" t="str">
        <f t="shared" si="15"/>
        <v/>
      </c>
      <c r="X31" t="str">
        <f t="shared" si="15"/>
        <v/>
      </c>
      <c r="Y31" t="str">
        <f t="shared" si="15"/>
        <v/>
      </c>
      <c r="Z31" t="str">
        <f t="shared" si="15"/>
        <v/>
      </c>
      <c r="AA31" s="23" t="str">
        <f t="shared" si="16"/>
        <v/>
      </c>
      <c r="AB31" s="23" t="str">
        <f t="shared" si="16"/>
        <v/>
      </c>
      <c r="AC31" s="23" t="str">
        <f t="shared" si="16"/>
        <v/>
      </c>
      <c r="AD31" s="23" t="str">
        <f t="shared" si="16"/>
        <v/>
      </c>
      <c r="AE31" s="23" t="str">
        <f t="shared" si="16"/>
        <v/>
      </c>
      <c r="AF31" t="str">
        <f t="shared" si="17"/>
        <v/>
      </c>
      <c r="AG31" t="str">
        <f t="shared" si="17"/>
        <v/>
      </c>
      <c r="AH31" t="str">
        <f t="shared" si="17"/>
        <v/>
      </c>
      <c r="AI31" t="str">
        <f t="shared" si="17"/>
        <v/>
      </c>
      <c r="AJ31" t="str">
        <f t="shared" si="17"/>
        <v/>
      </c>
      <c r="AK31" s="23" t="str">
        <f t="shared" si="18"/>
        <v/>
      </c>
      <c r="AL31" s="23" t="str">
        <f t="shared" si="18"/>
        <v/>
      </c>
      <c r="AM31" s="23" t="str">
        <f t="shared" si="18"/>
        <v/>
      </c>
      <c r="AN31" s="23" t="str">
        <f t="shared" si="18"/>
        <v/>
      </c>
      <c r="AO31" s="23" t="str">
        <f t="shared" si="18"/>
        <v/>
      </c>
      <c r="AP31" t="str">
        <f t="shared" si="19"/>
        <v>[移动信息化服务的新发展]A1404
金连文◇2-8周双◇信创¶</v>
      </c>
      <c r="AQ31" t="str">
        <f t="shared" si="19"/>
        <v/>
      </c>
      <c r="AR31" t="str">
        <f t="shared" si="19"/>
        <v/>
      </c>
      <c r="AS31" t="str">
        <f t="shared" si="19"/>
        <v>[Python语言程序设计]A1106
郭芬◇2-10,12-13周◇信创,工程力学¶</v>
      </c>
      <c r="AT31" t="str">
        <f t="shared" si="19"/>
        <v>[工科数学分析]A3302
程永宽◇1-18周◇信创,软创,自创¶</v>
      </c>
      <c r="AU31" s="23" t="str">
        <f t="shared" si="20"/>
        <v>[移动信息化服务的新发展]A1404
金连文◇2-8周双◇信创¶</v>
      </c>
      <c r="AV31" s="23" t="str">
        <f t="shared" si="20"/>
        <v/>
      </c>
      <c r="AW31" s="23" t="str">
        <f t="shared" si="20"/>
        <v/>
      </c>
      <c r="AX31" s="23" t="str">
        <f t="shared" si="20"/>
        <v>[Python语言程序设计]A1106
郭芬◇2-10,12-13周◇信创,工程力学¶</v>
      </c>
      <c r="AY31" s="23" t="str">
        <f t="shared" si="20"/>
        <v>[工科数学分析]A3302
程永宽◇1-18周◇信创,软创,自创¶</v>
      </c>
      <c r="AZ31" t="str">
        <f t="shared" si="21"/>
        <v>[移动信息化服务的新发展]A1404
金连文◇2-8周双◇信创¶</v>
      </c>
      <c r="BA31" t="str">
        <f t="shared" si="21"/>
        <v/>
      </c>
      <c r="BB31" t="str">
        <f t="shared" si="21"/>
        <v/>
      </c>
      <c r="BC31" t="str">
        <f t="shared" si="21"/>
        <v>[Python语言程序设计]A1106
郭芬◇2-10,12-13周◇信创,工程力学¶</v>
      </c>
      <c r="BD31" t="str">
        <f t="shared" si="21"/>
        <v>[工科数学分析]A3302
程永宽◇1-18周◇信创,软创,自创¶</v>
      </c>
      <c r="BE31" s="23" t="str">
        <f t="shared" si="22"/>
        <v>[移动信息化服务的新发展]A1404
金连文◇2-8周双◇信创¶</v>
      </c>
      <c r="BF31" s="23" t="str">
        <f t="shared" si="22"/>
        <v/>
      </c>
      <c r="BG31" s="23" t="str">
        <f t="shared" si="22"/>
        <v/>
      </c>
      <c r="BH31" s="23" t="str">
        <f t="shared" si="22"/>
        <v>[Python语言程序设计]A1106
郭芬◇2-10,12-13周◇信创,工程力学¶</v>
      </c>
      <c r="BI31" s="23" t="str">
        <f t="shared" si="22"/>
        <v>[工科数学分析]A3302
程永宽◇1-18周◇信创,软创,自创¶</v>
      </c>
      <c r="BJ31" t="str">
        <f t="shared" si="9"/>
        <v>[移动信息化服务的新发展]A1404
金连文◇2-8周双◇信创¶</v>
      </c>
      <c r="BK31" t="str">
        <f t="shared" si="10"/>
        <v/>
      </c>
      <c r="BL31" t="str">
        <f t="shared" si="11"/>
        <v/>
      </c>
      <c r="BM31" t="str">
        <f t="shared" si="12"/>
        <v>[Python语言程序设计]A1106
郭芬◇2-10,12-13周◇信创,工程力学¶</v>
      </c>
      <c r="BN31" t="str">
        <f t="shared" si="13"/>
        <v>[工科数学分析]A3302
程永宽◇1-18周◇信创,软创,自创¶</v>
      </c>
      <c r="BO31" s="23" t="str">
        <f t="shared" si="33"/>
        <v>[移动信息化服务的新发展]A1404
金连文◇2-8周双◇信创¶</v>
      </c>
      <c r="BP31" s="23" t="str">
        <f t="shared" si="34"/>
        <v/>
      </c>
      <c r="BQ31" s="23" t="str">
        <f t="shared" si="35"/>
        <v/>
      </c>
      <c r="BR31" s="23" t="str">
        <f t="shared" si="36"/>
        <v>[Python语言程序设计]A1106
郭芬◇2-10,12-13周◇信创,工程力学¶</v>
      </c>
      <c r="BS31" s="23" t="str">
        <f t="shared" si="37"/>
        <v>[工科数学分析]A3302
程永宽◇1-18周◇信创,软创,自创¶</v>
      </c>
    </row>
    <row r="32" spans="1:71" s="68" customFormat="1" ht="12" customHeight="1" thickTop="1" thickBot="1">
      <c r="A32" s="125"/>
      <c r="B32" s="126"/>
      <c r="C32" s="69"/>
      <c r="D32" s="69"/>
      <c r="E32" s="71"/>
      <c r="F32" s="86"/>
      <c r="G32" s="70"/>
      <c r="H32" s="79"/>
      <c r="I32" s="80"/>
      <c r="J32" s="129"/>
      <c r="K32" s="131"/>
      <c r="L32" s="67" t="str">
        <f>IF(COUNT(FIND('21智能查课'!$C$2,课表草稿!C32)),课表草稿!C32,"")</f>
        <v/>
      </c>
      <c r="M32" s="67" t="str">
        <f>IF(COUNT(FIND('21智能查课'!$C$2,课表草稿!D32)),课表草稿!D32,"")</f>
        <v/>
      </c>
      <c r="N32" s="67" t="str">
        <f>IF(COUNT(FIND('21智能查课'!$C$2,课表草稿!E32)),课表草稿!E32,"")</f>
        <v/>
      </c>
      <c r="O32" s="67" t="str">
        <f>IF(COUNT(FIND('21智能查课'!$C$2,课表草稿!F32)),课表草稿!F32,"")</f>
        <v/>
      </c>
      <c r="P32" s="67" t="str">
        <f>IF(COUNT(FIND('21智能查课'!$C$2,课表草稿!G32)),课表草稿!G32,"")</f>
        <v/>
      </c>
      <c r="Q32" s="68" t="str">
        <f t="shared" si="14"/>
        <v/>
      </c>
      <c r="R32" s="68" t="str">
        <f t="shared" si="14"/>
        <v/>
      </c>
      <c r="S32" s="68" t="str">
        <f t="shared" si="14"/>
        <v/>
      </c>
      <c r="T32" s="68" t="str">
        <f t="shared" si="14"/>
        <v/>
      </c>
      <c r="U32" s="68" t="str">
        <f t="shared" si="14"/>
        <v/>
      </c>
      <c r="V32" s="68" t="str">
        <f t="shared" si="15"/>
        <v/>
      </c>
      <c r="W32" s="68" t="str">
        <f t="shared" si="15"/>
        <v/>
      </c>
      <c r="X32" s="68" t="str">
        <f t="shared" si="15"/>
        <v/>
      </c>
      <c r="Y32" s="68" t="str">
        <f t="shared" si="15"/>
        <v/>
      </c>
      <c r="Z32" s="68" t="str">
        <f t="shared" si="15"/>
        <v/>
      </c>
      <c r="AA32" s="68" t="str">
        <f t="shared" si="16"/>
        <v/>
      </c>
      <c r="AB32" s="68" t="str">
        <f t="shared" si="16"/>
        <v/>
      </c>
      <c r="AC32" s="68" t="str">
        <f t="shared" si="16"/>
        <v/>
      </c>
      <c r="AD32" s="68" t="str">
        <f t="shared" si="16"/>
        <v/>
      </c>
      <c r="AE32" s="68" t="str">
        <f t="shared" si="16"/>
        <v/>
      </c>
      <c r="AF32" s="68" t="str">
        <f t="shared" si="17"/>
        <v/>
      </c>
      <c r="AG32" s="68" t="str">
        <f t="shared" si="17"/>
        <v/>
      </c>
      <c r="AH32" s="68" t="str">
        <f t="shared" si="17"/>
        <v/>
      </c>
      <c r="AI32" s="68" t="str">
        <f t="shared" si="17"/>
        <v/>
      </c>
      <c r="AJ32" s="68" t="str">
        <f t="shared" si="17"/>
        <v/>
      </c>
      <c r="AK32" s="68" t="str">
        <f t="shared" si="18"/>
        <v/>
      </c>
      <c r="AL32" s="68" t="str">
        <f t="shared" si="18"/>
        <v/>
      </c>
      <c r="AM32" s="68" t="str">
        <f t="shared" si="18"/>
        <v/>
      </c>
      <c r="AN32" s="68" t="str">
        <f t="shared" si="18"/>
        <v/>
      </c>
      <c r="AO32" s="68" t="str">
        <f t="shared" si="18"/>
        <v/>
      </c>
      <c r="AP32" s="68" t="str">
        <f t="shared" si="19"/>
        <v/>
      </c>
      <c r="AQ32" s="68" t="str">
        <f t="shared" si="19"/>
        <v/>
      </c>
      <c r="AR32" s="68" t="str">
        <f t="shared" si="19"/>
        <v/>
      </c>
      <c r="AS32" s="68" t="str">
        <f t="shared" si="19"/>
        <v/>
      </c>
      <c r="AT32" s="68" t="str">
        <f t="shared" si="19"/>
        <v/>
      </c>
      <c r="AU32" s="68" t="str">
        <f t="shared" si="20"/>
        <v/>
      </c>
      <c r="AV32" s="68" t="str">
        <f t="shared" si="20"/>
        <v/>
      </c>
      <c r="AW32" s="68" t="str">
        <f t="shared" si="20"/>
        <v/>
      </c>
      <c r="AX32" s="68" t="str">
        <f t="shared" si="20"/>
        <v/>
      </c>
      <c r="AY32" s="68" t="str">
        <f t="shared" si="20"/>
        <v/>
      </c>
      <c r="AZ32" s="68" t="str">
        <f t="shared" si="21"/>
        <v/>
      </c>
      <c r="BA32" s="68" t="str">
        <f t="shared" si="21"/>
        <v/>
      </c>
      <c r="BB32" s="68" t="str">
        <f t="shared" si="21"/>
        <v/>
      </c>
      <c r="BC32" s="68" t="str">
        <f t="shared" si="21"/>
        <v/>
      </c>
      <c r="BD32" s="68" t="str">
        <f t="shared" si="21"/>
        <v/>
      </c>
      <c r="BE32" s="68" t="str">
        <f t="shared" si="22"/>
        <v/>
      </c>
      <c r="BF32" s="68" t="str">
        <f t="shared" si="22"/>
        <v/>
      </c>
      <c r="BG32" s="68" t="str">
        <f t="shared" si="22"/>
        <v/>
      </c>
      <c r="BH32" s="68" t="str">
        <f t="shared" si="22"/>
        <v/>
      </c>
      <c r="BI32" s="68" t="str">
        <f t="shared" si="22"/>
        <v/>
      </c>
      <c r="BJ32" s="68" t="str">
        <f t="shared" si="9"/>
        <v/>
      </c>
      <c r="BK32" s="68" t="str">
        <f t="shared" si="10"/>
        <v/>
      </c>
      <c r="BL32" s="68" t="str">
        <f t="shared" si="11"/>
        <v/>
      </c>
      <c r="BM32" s="68" t="str">
        <f t="shared" si="12"/>
        <v/>
      </c>
      <c r="BN32" s="68" t="str">
        <f t="shared" si="13"/>
        <v/>
      </c>
      <c r="BO32" s="68" t="str">
        <f t="shared" si="33"/>
        <v/>
      </c>
      <c r="BP32" s="68" t="str">
        <f t="shared" si="34"/>
        <v/>
      </c>
      <c r="BQ32" s="68" t="str">
        <f t="shared" si="35"/>
        <v/>
      </c>
      <c r="BR32" s="68" t="str">
        <f t="shared" si="36"/>
        <v/>
      </c>
      <c r="BS32" s="68" t="str">
        <f t="shared" si="37"/>
        <v/>
      </c>
    </row>
    <row r="33" spans="1:71" s="68" customFormat="1" ht="12" customHeight="1" thickTop="1" thickBot="1">
      <c r="A33" s="125"/>
      <c r="B33" s="126"/>
      <c r="C33" s="64"/>
      <c r="D33" s="71"/>
      <c r="E33" s="71"/>
      <c r="F33" s="64"/>
      <c r="G33" s="64"/>
      <c r="H33" s="79"/>
      <c r="I33" s="80"/>
      <c r="J33" s="129"/>
      <c r="K33" s="131"/>
      <c r="L33" s="67" t="str">
        <f>IF(COUNT(FIND('21智能查课'!$C$2,课表草稿!C33)),课表草稿!C33,"")</f>
        <v/>
      </c>
      <c r="M33" s="67" t="str">
        <f>IF(COUNT(FIND('21智能查课'!$C$2,课表草稿!D33)),课表草稿!D33,"")</f>
        <v/>
      </c>
      <c r="N33" s="67" t="str">
        <f>IF(COUNT(FIND('21智能查课'!$C$2,课表草稿!E33)),课表草稿!E33,"")</f>
        <v/>
      </c>
      <c r="O33" s="67" t="str">
        <f>IF(COUNT(FIND('21智能查课'!$C$2,课表草稿!F33)),课表草稿!F33,"")</f>
        <v/>
      </c>
      <c r="P33" s="67" t="str">
        <f>IF(COUNT(FIND('21智能查课'!$C$2,课表草稿!G33)),课表草稿!G33,"")</f>
        <v/>
      </c>
      <c r="Q33" s="68" t="str">
        <f t="shared" si="14"/>
        <v/>
      </c>
      <c r="R33" s="68" t="str">
        <f t="shared" si="14"/>
        <v/>
      </c>
      <c r="S33" s="68" t="str">
        <f t="shared" si="14"/>
        <v/>
      </c>
      <c r="T33" s="68" t="str">
        <f t="shared" si="14"/>
        <v/>
      </c>
      <c r="U33" s="68" t="str">
        <f t="shared" si="14"/>
        <v/>
      </c>
      <c r="V33" s="68" t="str">
        <f t="shared" si="15"/>
        <v/>
      </c>
      <c r="W33" s="68" t="str">
        <f t="shared" si="15"/>
        <v/>
      </c>
      <c r="X33" s="68" t="str">
        <f t="shared" si="15"/>
        <v/>
      </c>
      <c r="Y33" s="68" t="str">
        <f t="shared" si="15"/>
        <v/>
      </c>
      <c r="Z33" s="68" t="str">
        <f t="shared" si="15"/>
        <v/>
      </c>
      <c r="AA33" s="68" t="str">
        <f t="shared" si="16"/>
        <v/>
      </c>
      <c r="AB33" s="68" t="str">
        <f t="shared" si="16"/>
        <v/>
      </c>
      <c r="AC33" s="68" t="str">
        <f t="shared" si="16"/>
        <v/>
      </c>
      <c r="AD33" s="68" t="str">
        <f t="shared" si="16"/>
        <v/>
      </c>
      <c r="AE33" s="68" t="str">
        <f t="shared" si="16"/>
        <v/>
      </c>
      <c r="AF33" s="68" t="str">
        <f t="shared" si="17"/>
        <v/>
      </c>
      <c r="AG33" s="68" t="str">
        <f t="shared" si="17"/>
        <v/>
      </c>
      <c r="AH33" s="68" t="str">
        <f t="shared" si="17"/>
        <v/>
      </c>
      <c r="AI33" s="68" t="str">
        <f t="shared" si="17"/>
        <v/>
      </c>
      <c r="AJ33" s="68" t="str">
        <f t="shared" si="17"/>
        <v/>
      </c>
      <c r="AK33" s="68" t="str">
        <f t="shared" si="18"/>
        <v/>
      </c>
      <c r="AL33" s="68" t="str">
        <f t="shared" si="18"/>
        <v/>
      </c>
      <c r="AM33" s="68" t="str">
        <f t="shared" si="18"/>
        <v/>
      </c>
      <c r="AN33" s="68" t="str">
        <f t="shared" si="18"/>
        <v/>
      </c>
      <c r="AO33" s="68" t="str">
        <f t="shared" si="18"/>
        <v/>
      </c>
      <c r="AP33" s="68" t="str">
        <f t="shared" si="19"/>
        <v/>
      </c>
      <c r="AQ33" s="68" t="str">
        <f t="shared" si="19"/>
        <v/>
      </c>
      <c r="AR33" s="68" t="str">
        <f t="shared" si="19"/>
        <v/>
      </c>
      <c r="AS33" s="68" t="str">
        <f t="shared" si="19"/>
        <v/>
      </c>
      <c r="AT33" s="68" t="str">
        <f t="shared" si="19"/>
        <v/>
      </c>
      <c r="AU33" s="68" t="str">
        <f t="shared" si="20"/>
        <v/>
      </c>
      <c r="AV33" s="68" t="str">
        <f t="shared" si="20"/>
        <v/>
      </c>
      <c r="AW33" s="68" t="str">
        <f t="shared" si="20"/>
        <v/>
      </c>
      <c r="AX33" s="68" t="str">
        <f t="shared" si="20"/>
        <v/>
      </c>
      <c r="AY33" s="68" t="str">
        <f t="shared" si="20"/>
        <v/>
      </c>
      <c r="AZ33" s="68" t="str">
        <f t="shared" si="21"/>
        <v/>
      </c>
      <c r="BA33" s="68" t="str">
        <f t="shared" si="21"/>
        <v/>
      </c>
      <c r="BB33" s="68" t="str">
        <f t="shared" si="21"/>
        <v/>
      </c>
      <c r="BC33" s="68" t="str">
        <f t="shared" si="21"/>
        <v/>
      </c>
      <c r="BD33" s="68" t="str">
        <f t="shared" si="21"/>
        <v/>
      </c>
      <c r="BE33" s="68" t="str">
        <f t="shared" si="22"/>
        <v/>
      </c>
      <c r="BF33" s="68" t="str">
        <f t="shared" si="22"/>
        <v/>
      </c>
      <c r="BG33" s="68" t="str">
        <f t="shared" si="22"/>
        <v/>
      </c>
      <c r="BH33" s="68" t="str">
        <f t="shared" si="22"/>
        <v/>
      </c>
      <c r="BI33" s="68" t="str">
        <f t="shared" si="22"/>
        <v/>
      </c>
      <c r="BJ33" s="68" t="str">
        <f t="shared" si="9"/>
        <v/>
      </c>
      <c r="BK33" s="68" t="str">
        <f t="shared" si="10"/>
        <v/>
      </c>
      <c r="BL33" s="68" t="str">
        <f t="shared" si="11"/>
        <v/>
      </c>
      <c r="BM33" s="68" t="str">
        <f t="shared" si="12"/>
        <v/>
      </c>
      <c r="BN33" s="68" t="str">
        <f t="shared" si="13"/>
        <v/>
      </c>
      <c r="BO33" s="68" t="str">
        <f t="shared" si="33"/>
        <v/>
      </c>
      <c r="BP33" s="68" t="str">
        <f t="shared" si="34"/>
        <v/>
      </c>
      <c r="BQ33" s="68" t="str">
        <f t="shared" si="35"/>
        <v/>
      </c>
      <c r="BR33" s="68" t="str">
        <f t="shared" si="36"/>
        <v/>
      </c>
      <c r="BS33" s="68" t="str">
        <f t="shared" si="37"/>
        <v/>
      </c>
    </row>
    <row r="34" spans="1:71" s="68" customFormat="1" ht="12" customHeight="1" thickTop="1" thickBot="1">
      <c r="A34" s="125"/>
      <c r="B34" s="126"/>
      <c r="C34" s="69"/>
      <c r="D34" s="69"/>
      <c r="E34" s="71"/>
      <c r="F34" s="64"/>
      <c r="G34" s="64"/>
      <c r="H34" s="79"/>
      <c r="I34" s="80"/>
      <c r="J34" s="129"/>
      <c r="K34" s="131"/>
      <c r="L34" s="67" t="str">
        <f>IF(COUNT(FIND('21智能查课'!$C$2,课表草稿!C34)),课表草稿!C34,"")</f>
        <v/>
      </c>
      <c r="M34" s="67" t="str">
        <f>IF(COUNT(FIND('21智能查课'!$C$2,课表草稿!D34)),课表草稿!D34,"")</f>
        <v/>
      </c>
      <c r="N34" s="67" t="str">
        <f>IF(COUNT(FIND('21智能查课'!$C$2,课表草稿!E34)),课表草稿!E34,"")</f>
        <v/>
      </c>
      <c r="O34" s="67" t="str">
        <f>IF(COUNT(FIND('21智能查课'!$C$2,课表草稿!F34)),课表草稿!F34,"")</f>
        <v/>
      </c>
      <c r="P34" s="67" t="str">
        <f>IF(COUNT(FIND('21智能查课'!$C$2,课表草稿!G34)),课表草稿!G34,"")</f>
        <v/>
      </c>
      <c r="Q34" s="68" t="str">
        <f t="shared" si="14"/>
        <v/>
      </c>
      <c r="R34" s="68" t="str">
        <f t="shared" si="14"/>
        <v/>
      </c>
      <c r="S34" s="68" t="str">
        <f t="shared" si="14"/>
        <v/>
      </c>
      <c r="T34" s="68" t="str">
        <f t="shared" si="14"/>
        <v/>
      </c>
      <c r="U34" s="68" t="str">
        <f t="shared" si="14"/>
        <v/>
      </c>
      <c r="V34" s="68" t="str">
        <f t="shared" si="15"/>
        <v/>
      </c>
      <c r="W34" s="68" t="str">
        <f t="shared" si="15"/>
        <v/>
      </c>
      <c r="X34" s="68" t="str">
        <f t="shared" si="15"/>
        <v/>
      </c>
      <c r="Y34" s="68" t="str">
        <f t="shared" si="15"/>
        <v/>
      </c>
      <c r="Z34" s="68" t="str">
        <f t="shared" si="15"/>
        <v/>
      </c>
      <c r="AA34" s="68" t="str">
        <f t="shared" si="16"/>
        <v/>
      </c>
      <c r="AB34" s="68" t="str">
        <f t="shared" si="16"/>
        <v/>
      </c>
      <c r="AC34" s="68" t="str">
        <f t="shared" si="16"/>
        <v/>
      </c>
      <c r="AD34" s="68" t="str">
        <f t="shared" si="16"/>
        <v/>
      </c>
      <c r="AE34" s="68" t="str">
        <f t="shared" si="16"/>
        <v/>
      </c>
      <c r="AF34" s="68" t="str">
        <f t="shared" si="17"/>
        <v/>
      </c>
      <c r="AG34" s="68" t="str">
        <f t="shared" si="17"/>
        <v/>
      </c>
      <c r="AH34" s="68" t="str">
        <f t="shared" si="17"/>
        <v/>
      </c>
      <c r="AI34" s="68" t="str">
        <f t="shared" si="17"/>
        <v/>
      </c>
      <c r="AJ34" s="68" t="str">
        <f t="shared" si="17"/>
        <v/>
      </c>
      <c r="AK34" s="68" t="str">
        <f t="shared" si="18"/>
        <v/>
      </c>
      <c r="AL34" s="68" t="str">
        <f t="shared" si="18"/>
        <v/>
      </c>
      <c r="AM34" s="68" t="str">
        <f t="shared" si="18"/>
        <v/>
      </c>
      <c r="AN34" s="68" t="str">
        <f t="shared" si="18"/>
        <v/>
      </c>
      <c r="AO34" s="68" t="str">
        <f t="shared" si="18"/>
        <v/>
      </c>
      <c r="AP34" s="68" t="str">
        <f t="shared" si="19"/>
        <v/>
      </c>
      <c r="AQ34" s="68" t="str">
        <f t="shared" si="19"/>
        <v/>
      </c>
      <c r="AR34" s="68" t="str">
        <f t="shared" si="19"/>
        <v/>
      </c>
      <c r="AS34" s="68" t="str">
        <f t="shared" si="19"/>
        <v/>
      </c>
      <c r="AT34" s="68" t="str">
        <f t="shared" si="19"/>
        <v/>
      </c>
      <c r="AU34" s="68" t="str">
        <f t="shared" si="20"/>
        <v/>
      </c>
      <c r="AV34" s="68" t="str">
        <f t="shared" si="20"/>
        <v/>
      </c>
      <c r="AW34" s="68" t="str">
        <f t="shared" si="20"/>
        <v/>
      </c>
      <c r="AX34" s="68" t="str">
        <f t="shared" si="20"/>
        <v/>
      </c>
      <c r="AY34" s="68" t="str">
        <f t="shared" si="20"/>
        <v/>
      </c>
      <c r="AZ34" s="68" t="str">
        <f t="shared" si="21"/>
        <v/>
      </c>
      <c r="BA34" s="68" t="str">
        <f t="shared" si="21"/>
        <v/>
      </c>
      <c r="BB34" s="68" t="str">
        <f t="shared" si="21"/>
        <v/>
      </c>
      <c r="BC34" s="68" t="str">
        <f t="shared" si="21"/>
        <v/>
      </c>
      <c r="BD34" s="68" t="str">
        <f t="shared" si="21"/>
        <v/>
      </c>
      <c r="BE34" s="68" t="str">
        <f t="shared" si="22"/>
        <v/>
      </c>
      <c r="BF34" s="68" t="str">
        <f t="shared" si="22"/>
        <v/>
      </c>
      <c r="BG34" s="68" t="str">
        <f t="shared" si="22"/>
        <v/>
      </c>
      <c r="BH34" s="68" t="str">
        <f t="shared" si="22"/>
        <v/>
      </c>
      <c r="BI34" s="68" t="str">
        <f t="shared" si="22"/>
        <v/>
      </c>
      <c r="BJ34" s="68" t="str">
        <f t="shared" si="9"/>
        <v/>
      </c>
      <c r="BK34" s="68" t="str">
        <f t="shared" si="10"/>
        <v/>
      </c>
      <c r="BL34" s="68" t="str">
        <f t="shared" si="11"/>
        <v/>
      </c>
      <c r="BM34" s="68" t="str">
        <f t="shared" si="12"/>
        <v/>
      </c>
      <c r="BN34" s="68" t="str">
        <f t="shared" si="13"/>
        <v/>
      </c>
      <c r="BO34" s="68" t="str">
        <f t="shared" si="33"/>
        <v/>
      </c>
      <c r="BP34" s="68" t="str">
        <f t="shared" si="34"/>
        <v/>
      </c>
      <c r="BQ34" s="68" t="str">
        <f t="shared" si="35"/>
        <v/>
      </c>
      <c r="BR34" s="68" t="str">
        <f t="shared" si="36"/>
        <v/>
      </c>
      <c r="BS34" s="68" t="str">
        <f t="shared" si="37"/>
        <v/>
      </c>
    </row>
    <row r="35" spans="1:71" s="68" customFormat="1" ht="12" customHeight="1" thickTop="1" thickBot="1">
      <c r="A35" s="125"/>
      <c r="B35" s="126"/>
      <c r="C35" s="64"/>
      <c r="D35" s="64"/>
      <c r="E35" s="69"/>
      <c r="F35" s="69"/>
      <c r="G35" s="69"/>
      <c r="H35" s="79"/>
      <c r="I35" s="80"/>
      <c r="J35" s="129"/>
      <c r="K35" s="131"/>
      <c r="L35" s="67" t="str">
        <f>IF(COUNT(FIND('21智能查课'!$C$2,课表草稿!C35)),课表草稿!C35,"")</f>
        <v/>
      </c>
      <c r="M35" s="67" t="str">
        <f>IF(COUNT(FIND('21智能查课'!$C$2,课表草稿!D35)),课表草稿!D35,"")</f>
        <v/>
      </c>
      <c r="N35" s="67" t="str">
        <f>IF(COUNT(FIND('21智能查课'!$C$2,课表草稿!E35)),课表草稿!E35,"")</f>
        <v/>
      </c>
      <c r="O35" s="67" t="str">
        <f>IF(COUNT(FIND('21智能查课'!$C$2,课表草稿!F35)),课表草稿!F35,"")</f>
        <v/>
      </c>
      <c r="P35" s="67" t="str">
        <f>IF(COUNT(FIND('21智能查课'!$C$2,课表草稿!G35)),课表草稿!G35,"")</f>
        <v/>
      </c>
      <c r="Q35" s="68" t="str">
        <f t="shared" si="14"/>
        <v/>
      </c>
      <c r="R35" s="68" t="str">
        <f t="shared" si="14"/>
        <v/>
      </c>
      <c r="S35" s="68" t="str">
        <f t="shared" si="14"/>
        <v/>
      </c>
      <c r="T35" s="68" t="str">
        <f t="shared" si="14"/>
        <v/>
      </c>
      <c r="U35" s="68" t="str">
        <f t="shared" si="14"/>
        <v/>
      </c>
      <c r="V35" s="68" t="str">
        <f t="shared" si="15"/>
        <v/>
      </c>
      <c r="W35" s="68" t="str">
        <f t="shared" si="15"/>
        <v/>
      </c>
      <c r="X35" s="68" t="str">
        <f t="shared" si="15"/>
        <v/>
      </c>
      <c r="Y35" s="68" t="str">
        <f t="shared" si="15"/>
        <v/>
      </c>
      <c r="Z35" s="68" t="str">
        <f t="shared" si="15"/>
        <v/>
      </c>
      <c r="AA35" s="68" t="str">
        <f t="shared" si="16"/>
        <v/>
      </c>
      <c r="AB35" s="68" t="str">
        <f t="shared" si="16"/>
        <v/>
      </c>
      <c r="AC35" s="68" t="str">
        <f t="shared" si="16"/>
        <v/>
      </c>
      <c r="AD35" s="68" t="str">
        <f t="shared" si="16"/>
        <v/>
      </c>
      <c r="AE35" s="68" t="str">
        <f t="shared" si="16"/>
        <v/>
      </c>
      <c r="AF35" s="68" t="str">
        <f t="shared" si="17"/>
        <v/>
      </c>
      <c r="AG35" s="68" t="str">
        <f t="shared" si="17"/>
        <v/>
      </c>
      <c r="AH35" s="68" t="str">
        <f t="shared" si="17"/>
        <v/>
      </c>
      <c r="AI35" s="68" t="str">
        <f t="shared" si="17"/>
        <v/>
      </c>
      <c r="AJ35" s="68" t="str">
        <f t="shared" si="17"/>
        <v/>
      </c>
      <c r="AK35" s="68" t="str">
        <f t="shared" si="18"/>
        <v/>
      </c>
      <c r="AL35" s="68" t="str">
        <f t="shared" si="18"/>
        <v/>
      </c>
      <c r="AM35" s="68" t="str">
        <f t="shared" si="18"/>
        <v/>
      </c>
      <c r="AN35" s="68" t="str">
        <f t="shared" si="18"/>
        <v/>
      </c>
      <c r="AO35" s="68" t="str">
        <f t="shared" si="18"/>
        <v/>
      </c>
      <c r="AP35" s="68" t="str">
        <f t="shared" si="19"/>
        <v/>
      </c>
      <c r="AQ35" s="68" t="str">
        <f t="shared" si="19"/>
        <v/>
      </c>
      <c r="AR35" s="68" t="str">
        <f t="shared" si="19"/>
        <v/>
      </c>
      <c r="AS35" s="68" t="str">
        <f t="shared" si="19"/>
        <v/>
      </c>
      <c r="AT35" s="68" t="str">
        <f t="shared" si="19"/>
        <v/>
      </c>
      <c r="AU35" s="68" t="str">
        <f t="shared" si="20"/>
        <v/>
      </c>
      <c r="AV35" s="68" t="str">
        <f t="shared" si="20"/>
        <v/>
      </c>
      <c r="AW35" s="68" t="str">
        <f t="shared" si="20"/>
        <v/>
      </c>
      <c r="AX35" s="68" t="str">
        <f t="shared" si="20"/>
        <v/>
      </c>
      <c r="AY35" s="68" t="str">
        <f t="shared" si="20"/>
        <v/>
      </c>
      <c r="AZ35" s="68" t="str">
        <f t="shared" si="21"/>
        <v/>
      </c>
      <c r="BA35" s="68" t="str">
        <f t="shared" si="21"/>
        <v/>
      </c>
      <c r="BB35" s="68" t="str">
        <f t="shared" si="21"/>
        <v/>
      </c>
      <c r="BC35" s="68" t="str">
        <f t="shared" si="21"/>
        <v/>
      </c>
      <c r="BD35" s="68" t="str">
        <f t="shared" si="21"/>
        <v/>
      </c>
      <c r="BE35" s="68" t="str">
        <f t="shared" si="22"/>
        <v/>
      </c>
      <c r="BF35" s="68" t="str">
        <f t="shared" si="22"/>
        <v/>
      </c>
      <c r="BG35" s="68" t="str">
        <f t="shared" si="22"/>
        <v/>
      </c>
      <c r="BH35" s="68" t="str">
        <f t="shared" si="22"/>
        <v/>
      </c>
      <c r="BI35" s="68" t="str">
        <f t="shared" si="22"/>
        <v/>
      </c>
      <c r="BJ35" s="68" t="str">
        <f t="shared" si="9"/>
        <v/>
      </c>
      <c r="BK35" s="68" t="str">
        <f t="shared" si="10"/>
        <v/>
      </c>
      <c r="BL35" s="68" t="str">
        <f t="shared" si="11"/>
        <v/>
      </c>
      <c r="BM35" s="68" t="str">
        <f t="shared" si="12"/>
        <v/>
      </c>
      <c r="BN35" s="68" t="str">
        <f t="shared" si="13"/>
        <v/>
      </c>
      <c r="BO35" s="68" t="str">
        <f t="shared" si="33"/>
        <v/>
      </c>
      <c r="BP35" s="68" t="str">
        <f t="shared" si="34"/>
        <v/>
      </c>
      <c r="BQ35" s="68" t="str">
        <f t="shared" si="35"/>
        <v/>
      </c>
      <c r="BR35" s="68" t="str">
        <f t="shared" si="36"/>
        <v/>
      </c>
      <c r="BS35" s="68" t="str">
        <f t="shared" si="37"/>
        <v/>
      </c>
    </row>
    <row r="36" spans="1:71" s="68" customFormat="1" ht="12" customHeight="1" thickTop="1" thickBot="1">
      <c r="A36" s="125"/>
      <c r="B36" s="126"/>
      <c r="C36" s="64"/>
      <c r="D36" s="64"/>
      <c r="E36" s="69"/>
      <c r="F36" s="64"/>
      <c r="G36" s="69"/>
      <c r="H36" s="81"/>
      <c r="I36" s="80"/>
      <c r="J36" s="129"/>
      <c r="K36" s="75"/>
      <c r="L36" s="67" t="str">
        <f>IF(COUNT(FIND('21智能查课'!$C$2,课表草稿!C36)),课表草稿!C36,"")</f>
        <v/>
      </c>
      <c r="M36" s="67" t="str">
        <f>IF(COUNT(FIND('21智能查课'!$C$2,课表草稿!D36)),课表草稿!D36,"")</f>
        <v/>
      </c>
      <c r="N36" s="67" t="str">
        <f>IF(COUNT(FIND('21智能查课'!$C$2,课表草稿!E36)),课表草稿!E36,"")</f>
        <v/>
      </c>
      <c r="O36" s="67" t="str">
        <f>IF(COUNT(FIND('21智能查课'!$C$2,课表草稿!F36)),课表草稿!F36,"")</f>
        <v/>
      </c>
      <c r="P36" s="67" t="str">
        <f>IF(COUNT(FIND('21智能查课'!$C$2,课表草稿!G36)),课表草稿!G36,"")</f>
        <v/>
      </c>
      <c r="Q36" s="68" t="str">
        <f>IF(COUNTIF(C36,"*"&amp;$H$4&amp;"*")&gt;0,C36,"")</f>
        <v/>
      </c>
      <c r="R36" s="68" t="str">
        <f>IF(COUNTIF(D36,"*"&amp;$H$4&amp;"*")&gt;0,D36,"")</f>
        <v/>
      </c>
      <c r="S36" s="68" t="str">
        <f>IF(COUNTIF(E36,"*"&amp;$H$4&amp;"*")&gt;0,E36,"")</f>
        <v/>
      </c>
      <c r="T36" s="68" t="str">
        <f>IF(COUNTIF(F36,"*"&amp;$H$4&amp;"*")&gt;0,F36,"")</f>
        <v/>
      </c>
      <c r="U36" s="68" t="str">
        <f>IF(COUNTIF(G36,"*"&amp;$H$4&amp;"*")&gt;0,G36,"")</f>
        <v/>
      </c>
      <c r="V36" s="68" t="str">
        <f>IF(COUNTIF(C36,"*"&amp;$H$5&amp;"*")&gt;0,C36,"")</f>
        <v/>
      </c>
      <c r="W36" s="68" t="str">
        <f>IF(COUNTIF(D36,"*"&amp;$H$5&amp;"*")&gt;0,D36,"")</f>
        <v/>
      </c>
      <c r="X36" s="68" t="str">
        <f>IF(COUNTIF(E36,"*"&amp;$H$5&amp;"*")&gt;0,E36,"")</f>
        <v/>
      </c>
      <c r="Y36" s="68" t="str">
        <f>IF(COUNTIF(F36,"*"&amp;$H$5&amp;"*")&gt;0,F36,"")</f>
        <v/>
      </c>
      <c r="Z36" s="68" t="str">
        <f>IF(COUNTIF(G36,"*"&amp;$H$5&amp;"*")&gt;0,G36,"")</f>
        <v/>
      </c>
      <c r="AA36" s="68" t="str">
        <f>IF(COUNTIF(C36,"*"&amp;$H$6&amp;"*")&gt;0,C36,"")</f>
        <v/>
      </c>
      <c r="AB36" s="68" t="str">
        <f>IF(COUNTIF(D36,"*"&amp;$H$6&amp;"*")&gt;0,D36,"")</f>
        <v/>
      </c>
      <c r="AC36" s="68" t="str">
        <f>IF(COUNTIF(E36,"*"&amp;$H$6&amp;"*")&gt;0,E36,"")</f>
        <v/>
      </c>
      <c r="AD36" s="68" t="str">
        <f>IF(COUNTIF(F36,"*"&amp;$H$6&amp;"*")&gt;0,F36,"")</f>
        <v/>
      </c>
      <c r="AE36" s="68" t="str">
        <f>IF(COUNTIF(G36,"*"&amp;$H$6&amp;"*")&gt;0,G36,"")</f>
        <v/>
      </c>
      <c r="AF36" s="68" t="str">
        <f>IF(COUNTIF(C36,"*"&amp;$H$7&amp;"*")&gt;0,C36,"")</f>
        <v/>
      </c>
      <c r="AG36" s="68" t="str">
        <f>IF(COUNTIF(D36,"*"&amp;$H$7&amp;"*")&gt;0,D36,"")</f>
        <v/>
      </c>
      <c r="AH36" s="68" t="str">
        <f>IF(COUNTIF(E36,"*"&amp;$H$7&amp;"*")&gt;0,E36,"")</f>
        <v/>
      </c>
      <c r="AI36" s="68" t="str">
        <f>IF(COUNTIF(F36,"*"&amp;$H$7&amp;"*")&gt;0,F36,"")</f>
        <v/>
      </c>
      <c r="AJ36" s="68" t="str">
        <f>IF(COUNTIF(G36,"*"&amp;$H$7&amp;"*")&gt;0,G36,"")</f>
        <v/>
      </c>
      <c r="AK36" s="68" t="str">
        <f>IF(COUNTIF(C36,"*"&amp;$H$8&amp;"*")&gt;0,C36,"")</f>
        <v/>
      </c>
      <c r="AL36" s="68" t="str">
        <f>IF(COUNTIF(D36,"*"&amp;$H$8&amp;"*")&gt;0,D36,"")</f>
        <v/>
      </c>
      <c r="AM36" s="68" t="str">
        <f>IF(COUNTIF(E36,"*"&amp;$H$8&amp;"*")&gt;0,E36,"")</f>
        <v/>
      </c>
      <c r="AN36" s="68" t="str">
        <f>IF(COUNTIF(F36,"*"&amp;$H$8&amp;"*")&gt;0,F36,"")</f>
        <v/>
      </c>
      <c r="AO36" s="68" t="str">
        <f>IF(COUNTIF(G36,"*"&amp;$H$8&amp;"*")&gt;0,G36,"")</f>
        <v/>
      </c>
      <c r="AP36" s="68" t="str">
        <f>IF(COUNTIF(C36,"*"&amp;$H$9&amp;"*")&gt;0,C36,"")</f>
        <v/>
      </c>
      <c r="AQ36" s="68" t="str">
        <f>IF(COUNTIF(D36,"*"&amp;$H$9&amp;"*")&gt;0,D36,"")</f>
        <v/>
      </c>
      <c r="AR36" s="68" t="str">
        <f>IF(COUNTIF(E36,"*"&amp;$H$9&amp;"*")&gt;0,E36,"")</f>
        <v/>
      </c>
      <c r="AS36" s="68" t="str">
        <f>IF(COUNTIF(F36,"*"&amp;$H$9&amp;"*")&gt;0,F36,"")</f>
        <v/>
      </c>
      <c r="AT36" s="68" t="str">
        <f>IF(COUNTIF(G36,"*"&amp;$H$9&amp;"*")&gt;0,G36,"")</f>
        <v/>
      </c>
      <c r="AU36" s="68" t="str">
        <f>IF(COUNTIF(C36,"*"&amp;$H$10&amp;"*")&gt;0,C36,"")</f>
        <v/>
      </c>
      <c r="AV36" s="68" t="str">
        <f>IF(COUNTIF(D36,"*"&amp;$H$10&amp;"*")&gt;0,D36,"")</f>
        <v/>
      </c>
      <c r="AW36" s="68" t="str">
        <f>IF(COUNTIF(E36,"*"&amp;$H$10&amp;"*")&gt;0,E36,"")</f>
        <v/>
      </c>
      <c r="AX36" s="68" t="str">
        <f>IF(COUNTIF(F36,"*"&amp;$H$10&amp;"*")&gt;0,F36,"")</f>
        <v/>
      </c>
      <c r="AY36" s="68" t="str">
        <f>IF(COUNTIF(G36,"*"&amp;$H$10&amp;"*")&gt;0,G36,"")</f>
        <v/>
      </c>
      <c r="AZ36" s="68" t="str">
        <f>IF(COUNTIF(C36,"*"&amp;$H$11&amp;"*")&gt;0,C36,"")</f>
        <v/>
      </c>
      <c r="BA36" s="68" t="str">
        <f>IF(COUNTIF(D36,"*"&amp;$H$11&amp;"*")&gt;0,D36,"")</f>
        <v/>
      </c>
      <c r="BB36" s="68" t="str">
        <f>IF(COUNTIF(E36,"*"&amp;$H$11&amp;"*")&gt;0,E36,"")</f>
        <v/>
      </c>
      <c r="BC36" s="68" t="str">
        <f>IF(COUNTIF(F36,"*"&amp;$H$11&amp;"*")&gt;0,F36,"")</f>
        <v/>
      </c>
      <c r="BD36" s="68" t="str">
        <f>IF(COUNTIF(G36,"*"&amp;$H$11&amp;"*")&gt;0,G36,"")</f>
        <v/>
      </c>
      <c r="BE36" s="68" t="str">
        <f>IF(COUNTIF(C36,"*"&amp;$H$12&amp;"*")&gt;0,C36,"")</f>
        <v/>
      </c>
      <c r="BF36" s="68" t="str">
        <f>IF(COUNTIF(D36,"*"&amp;$H$12&amp;"*")&gt;0,D36,"")</f>
        <v/>
      </c>
      <c r="BG36" s="68" t="str">
        <f>IF(COUNTIF(E36,"*"&amp;$H$12&amp;"*")&gt;0,E36,"")</f>
        <v/>
      </c>
      <c r="BH36" s="68" t="str">
        <f>IF(COUNTIF(F36,"*"&amp;$H$12&amp;"*")&gt;0,F36,"")</f>
        <v/>
      </c>
      <c r="BI36" s="68" t="str">
        <f>IF(COUNTIF(G36,"*"&amp;$H$12&amp;"*")&gt;0,G36,"")</f>
        <v/>
      </c>
      <c r="BJ36" s="68" t="str">
        <f t="shared" ref="BJ36:BJ58" si="38">IF(COUNTIF(C36,"*"&amp;$H$13&amp;"*")&gt;0,C36,"")</f>
        <v/>
      </c>
      <c r="BK36" s="68" t="str">
        <f t="shared" ref="BK36:BK58" si="39">IF(COUNTIF(D36,"*"&amp;$H$13&amp;"*")&gt;0,D36,"")</f>
        <v/>
      </c>
      <c r="BL36" s="68" t="str">
        <f t="shared" ref="BL36:BL58" si="40">IF(COUNTIF(E36,"*"&amp;$H$13&amp;"*")&gt;0,E36,"")</f>
        <v/>
      </c>
      <c r="BM36" s="68" t="str">
        <f t="shared" ref="BM36:BM58" si="41">IF(COUNTIF(F36,"*"&amp;$H$13&amp;"*")&gt;0,F36,"")</f>
        <v/>
      </c>
      <c r="BN36" s="68" t="str">
        <f t="shared" ref="BN36:BN58" si="42">IF(COUNTIF(G36,"*"&amp;$H$13&amp;"*")&gt;0,G36,"")</f>
        <v/>
      </c>
      <c r="BO36" s="68" t="str">
        <f t="shared" si="33"/>
        <v/>
      </c>
      <c r="BP36" s="68" t="str">
        <f t="shared" si="34"/>
        <v/>
      </c>
      <c r="BQ36" s="68" t="str">
        <f t="shared" si="35"/>
        <v/>
      </c>
      <c r="BR36" s="68" t="str">
        <f t="shared" si="36"/>
        <v/>
      </c>
      <c r="BS36" s="68" t="str">
        <f t="shared" si="37"/>
        <v/>
      </c>
    </row>
    <row r="37" spans="1:71" s="78" customFormat="1" ht="69.95" hidden="1" customHeight="1" thickTop="1" thickBot="1">
      <c r="A37" s="135" t="s">
        <v>90</v>
      </c>
      <c r="B37" s="136"/>
      <c r="C37" s="58" t="s">
        <v>176</v>
      </c>
      <c r="D37" s="53"/>
      <c r="E37" s="58" t="s">
        <v>178</v>
      </c>
      <c r="F37" s="58" t="s">
        <v>188</v>
      </c>
      <c r="G37" s="76"/>
      <c r="H37" s="16" t="s">
        <v>15</v>
      </c>
      <c r="I37" s="99" t="s">
        <v>162</v>
      </c>
      <c r="J37" s="129"/>
      <c r="K37" s="142" t="s">
        <v>24</v>
      </c>
      <c r="L37" s="77" t="str">
        <f>IF(COUNT(FIND('21智能查课'!$C$2,课表草稿!C37)),课表草稿!C37,"")</f>
        <v/>
      </c>
      <c r="M37" s="77" t="str">
        <f>IF(COUNT(FIND('21智能查课'!$C$2,课表草稿!D37)),课表草稿!D37,"")</f>
        <v/>
      </c>
      <c r="N37" s="77" t="str">
        <f>IF(COUNT(FIND('21智能查课'!$C$2,课表草稿!E37)),课表草稿!E37,"")</f>
        <v/>
      </c>
      <c r="O37" s="77" t="str">
        <f>IF(COUNT(FIND('21智能查课'!$C$2,课表草稿!F37)),课表草稿!F37,"")</f>
        <v/>
      </c>
      <c r="P37" s="77" t="str">
        <f>IF(COUNT(FIND('21智能查课'!$C$2,课表草稿!G37)),课表草稿!G37,"")</f>
        <v/>
      </c>
      <c r="Q37" s="78" t="str">
        <f t="shared" si="14"/>
        <v>[军事理论]
◇1-9周◇信工1,信工2,信工3,信工4¶</v>
      </c>
      <c r="R37" s="78" t="str">
        <f t="shared" si="14"/>
        <v/>
      </c>
      <c r="S37" s="78" t="str">
        <f t="shared" si="14"/>
        <v>[数据结构实验]
侯识华◇13-16周◇信工1,信工2¶</v>
      </c>
      <c r="T37" s="78" t="str">
        <f t="shared" si="14"/>
        <v>[电路]A3404
朱浩慎◇1-10，12-17周◇信工1¶</v>
      </c>
      <c r="U37" s="78" t="str">
        <f t="shared" si="14"/>
        <v/>
      </c>
      <c r="V37" s="78" t="str">
        <f t="shared" si="15"/>
        <v>[军事理论]
◇1-9周◇信工1,信工2,信工3,信工4¶</v>
      </c>
      <c r="W37" s="78" t="str">
        <f t="shared" si="15"/>
        <v/>
      </c>
      <c r="X37" s="78" t="str">
        <f t="shared" si="15"/>
        <v>[数据结构实验]
侯识华◇13-16周◇信工1,信工2¶</v>
      </c>
      <c r="Y37" s="78" t="str">
        <f t="shared" si="15"/>
        <v/>
      </c>
      <c r="Z37" s="78" t="str">
        <f t="shared" si="15"/>
        <v/>
      </c>
      <c r="AA37" s="78" t="str">
        <f t="shared" si="16"/>
        <v>[军事理论]
◇1-9周◇信工1,信工2,信工3,信工4¶</v>
      </c>
      <c r="AB37" s="78" t="str">
        <f t="shared" si="16"/>
        <v/>
      </c>
      <c r="AC37" s="78" t="str">
        <f t="shared" si="16"/>
        <v/>
      </c>
      <c r="AD37" s="78" t="str">
        <f t="shared" si="16"/>
        <v/>
      </c>
      <c r="AE37" s="78" t="str">
        <f t="shared" si="16"/>
        <v/>
      </c>
      <c r="AF37" s="78" t="str">
        <f t="shared" si="17"/>
        <v>[军事理论]
◇1-9周◇信工1,信工2,信工3,信工4¶</v>
      </c>
      <c r="AG37" s="78" t="str">
        <f t="shared" si="17"/>
        <v/>
      </c>
      <c r="AH37" s="78" t="str">
        <f t="shared" si="17"/>
        <v/>
      </c>
      <c r="AI37" s="78" t="str">
        <f t="shared" si="17"/>
        <v/>
      </c>
      <c r="AJ37" s="78" t="str">
        <f t="shared" si="17"/>
        <v/>
      </c>
      <c r="AK37" s="78" t="str">
        <f t="shared" si="18"/>
        <v/>
      </c>
      <c r="AL37" s="78" t="str">
        <f t="shared" si="18"/>
        <v/>
      </c>
      <c r="AM37" s="78" t="str">
        <f t="shared" si="18"/>
        <v/>
      </c>
      <c r="AN37" s="78" t="str">
        <f t="shared" si="18"/>
        <v/>
      </c>
      <c r="AO37" s="78" t="str">
        <f t="shared" si="18"/>
        <v/>
      </c>
      <c r="AP37" s="78" t="str">
        <f t="shared" si="19"/>
        <v/>
      </c>
      <c r="AQ37" s="78" t="str">
        <f t="shared" si="19"/>
        <v/>
      </c>
      <c r="AR37" s="78" t="str">
        <f t="shared" si="19"/>
        <v/>
      </c>
      <c r="AS37" s="78" t="str">
        <f t="shared" si="19"/>
        <v/>
      </c>
      <c r="AT37" s="78" t="str">
        <f t="shared" si="19"/>
        <v/>
      </c>
      <c r="AU37" s="78" t="str">
        <f t="shared" si="20"/>
        <v>[军事理论]
◇1-9周◇信工1,信工2,信工3,信工4¶</v>
      </c>
      <c r="AV37" s="78" t="str">
        <f t="shared" si="20"/>
        <v/>
      </c>
      <c r="AW37" s="78" t="str">
        <f t="shared" si="20"/>
        <v>[数据结构实验]
侯识华◇13-16周◇信工1,信工2¶</v>
      </c>
      <c r="AX37" s="78" t="str">
        <f t="shared" si="20"/>
        <v>[电路]A3404
朱浩慎◇1-10，12-17周◇信工1¶</v>
      </c>
      <c r="AY37" s="78" t="str">
        <f t="shared" si="20"/>
        <v/>
      </c>
      <c r="AZ37" s="78" t="str">
        <f t="shared" si="21"/>
        <v>[军事理论]
◇1-9周◇信工1,信工2,信工3,信工4¶</v>
      </c>
      <c r="BA37" s="78" t="str">
        <f t="shared" si="21"/>
        <v/>
      </c>
      <c r="BB37" s="78" t="str">
        <f t="shared" si="21"/>
        <v>[数据结构实验]
侯识华◇13-16周◇信工1,信工2¶</v>
      </c>
      <c r="BC37" s="78" t="str">
        <f t="shared" si="21"/>
        <v>[电路]A3404
朱浩慎◇1-10，12-17周◇信工1¶</v>
      </c>
      <c r="BD37" s="78" t="str">
        <f t="shared" si="21"/>
        <v/>
      </c>
      <c r="BE37" s="78" t="str">
        <f t="shared" si="22"/>
        <v>[军事理论]
◇1-9周◇信工1,信工2,信工3,信工4¶</v>
      </c>
      <c r="BF37" s="78" t="str">
        <f t="shared" si="22"/>
        <v/>
      </c>
      <c r="BG37" s="78" t="str">
        <f t="shared" si="22"/>
        <v>[数据结构实验]
侯识华◇13-16周◇信工1,信工2¶</v>
      </c>
      <c r="BH37" s="78" t="str">
        <f t="shared" si="22"/>
        <v>[电路]A3404
朱浩慎◇1-10，12-17周◇信工1¶</v>
      </c>
      <c r="BI37" s="78" t="str">
        <f t="shared" si="22"/>
        <v/>
      </c>
      <c r="BJ37" s="78" t="str">
        <f t="shared" si="38"/>
        <v>[军事理论]
◇1-9周◇信工1,信工2,信工3,信工4¶</v>
      </c>
      <c r="BK37" s="78" t="str">
        <f t="shared" si="39"/>
        <v/>
      </c>
      <c r="BL37" s="78" t="str">
        <f t="shared" si="40"/>
        <v>[数据结构实验]
侯识华◇13-16周◇信工1,信工2¶</v>
      </c>
      <c r="BM37" s="78" t="str">
        <f t="shared" si="41"/>
        <v>[电路]A3404
朱浩慎◇1-10，12-17周◇信工1¶</v>
      </c>
      <c r="BN37" s="78" t="str">
        <f t="shared" si="42"/>
        <v/>
      </c>
      <c r="BO37" s="78" t="str">
        <f>IF(COUNTIF(C37,"*"&amp;$H$14&amp;"*")&gt;0,C37,"")</f>
        <v>[军事理论]
◇1-9周◇信工1,信工2,信工3,信工4¶</v>
      </c>
      <c r="BP37" s="78" t="str">
        <f t="shared" si="34"/>
        <v/>
      </c>
      <c r="BQ37" s="78" t="str">
        <f t="shared" si="35"/>
        <v>[数据结构实验]
侯识华◇13-16周◇信工1,信工2¶</v>
      </c>
      <c r="BR37" s="78" t="str">
        <f t="shared" si="36"/>
        <v>[电路]A3404
朱浩慎◇1-10，12-17周◇信工1¶</v>
      </c>
      <c r="BS37" s="78" t="str">
        <f t="shared" si="37"/>
        <v/>
      </c>
    </row>
    <row r="38" spans="1:71" s="78" customFormat="1" ht="69.95" hidden="1" customHeight="1" thickTop="1" thickBot="1">
      <c r="A38" s="135"/>
      <c r="B38" s="136"/>
      <c r="C38" s="102"/>
      <c r="D38" s="58" t="s">
        <v>192</v>
      </c>
      <c r="E38" s="76"/>
      <c r="F38" s="76"/>
      <c r="G38" s="76"/>
      <c r="H38" s="16" t="s">
        <v>16</v>
      </c>
      <c r="I38" s="99" t="s">
        <v>163</v>
      </c>
      <c r="J38" s="129"/>
      <c r="K38" s="143"/>
      <c r="L38" s="77" t="str">
        <f>IF(COUNT(FIND('21智能查课'!$C$2,课表草稿!C38)),课表草稿!C38,"")</f>
        <v/>
      </c>
      <c r="M38" s="77" t="str">
        <f>IF(COUNT(FIND('21智能查课'!$C$2,课表草稿!D38)),课表草稿!D38,"")</f>
        <v/>
      </c>
      <c r="N38" s="77" t="str">
        <f>IF(COUNT(FIND('21智能查课'!$C$2,课表草稿!E38)),课表草稿!E38,"")</f>
        <v/>
      </c>
      <c r="O38" s="77" t="str">
        <f>IF(COUNT(FIND('21智能查课'!$C$2,课表草稿!F38)),课表草稿!F38,"")</f>
        <v/>
      </c>
      <c r="P38" s="77" t="str">
        <f>IF(COUNT(FIND('21智能查课'!$C$2,课表草稿!G38)),课表草稿!G38,"")</f>
        <v/>
      </c>
      <c r="Q38" s="78" t="str">
        <f t="shared" si="14"/>
        <v/>
      </c>
      <c r="R38" s="78" t="str">
        <f t="shared" si="14"/>
        <v/>
      </c>
      <c r="S38" s="78" t="str">
        <f t="shared" si="14"/>
        <v/>
      </c>
      <c r="T38" s="78" t="str">
        <f t="shared" si="14"/>
        <v/>
      </c>
      <c r="U38" s="78" t="str">
        <f t="shared" si="14"/>
        <v/>
      </c>
      <c r="V38" s="78" t="str">
        <f t="shared" si="15"/>
        <v/>
      </c>
      <c r="W38" s="78" t="str">
        <f t="shared" si="15"/>
        <v>[电路]A3404
朱浩慎◇1-16周◇信工2¶</v>
      </c>
      <c r="X38" s="78" t="str">
        <f t="shared" si="15"/>
        <v/>
      </c>
      <c r="Y38" s="78" t="str">
        <f t="shared" si="15"/>
        <v/>
      </c>
      <c r="Z38" s="78" t="str">
        <f t="shared" si="15"/>
        <v/>
      </c>
      <c r="AA38" s="78" t="str">
        <f t="shared" si="16"/>
        <v/>
      </c>
      <c r="AB38" s="78" t="str">
        <f t="shared" si="16"/>
        <v/>
      </c>
      <c r="AC38" s="78" t="str">
        <f t="shared" si="16"/>
        <v/>
      </c>
      <c r="AD38" s="78" t="str">
        <f t="shared" si="16"/>
        <v/>
      </c>
      <c r="AE38" s="78" t="str">
        <f t="shared" si="16"/>
        <v/>
      </c>
      <c r="AF38" s="78" t="str">
        <f t="shared" si="17"/>
        <v/>
      </c>
      <c r="AG38" s="78" t="str">
        <f t="shared" si="17"/>
        <v/>
      </c>
      <c r="AH38" s="78" t="str">
        <f t="shared" si="17"/>
        <v/>
      </c>
      <c r="AI38" s="78" t="str">
        <f t="shared" si="17"/>
        <v/>
      </c>
      <c r="AJ38" s="78" t="str">
        <f t="shared" si="17"/>
        <v/>
      </c>
      <c r="AK38" s="78" t="str">
        <f t="shared" si="18"/>
        <v/>
      </c>
      <c r="AL38" s="78" t="str">
        <f t="shared" si="18"/>
        <v/>
      </c>
      <c r="AM38" s="78" t="str">
        <f t="shared" si="18"/>
        <v/>
      </c>
      <c r="AN38" s="78" t="str">
        <f t="shared" si="18"/>
        <v/>
      </c>
      <c r="AO38" s="78" t="str">
        <f t="shared" si="18"/>
        <v/>
      </c>
      <c r="AP38" s="78" t="str">
        <f t="shared" si="19"/>
        <v/>
      </c>
      <c r="AQ38" s="78" t="str">
        <f t="shared" si="19"/>
        <v/>
      </c>
      <c r="AR38" s="78" t="str">
        <f t="shared" si="19"/>
        <v/>
      </c>
      <c r="AS38" s="78" t="str">
        <f t="shared" si="19"/>
        <v/>
      </c>
      <c r="AT38" s="78" t="str">
        <f t="shared" si="19"/>
        <v/>
      </c>
      <c r="AU38" s="78" t="str">
        <f t="shared" si="20"/>
        <v/>
      </c>
      <c r="AV38" s="78" t="str">
        <f t="shared" si="20"/>
        <v>[电路]A3404
朱浩慎◇1-16周◇信工2¶</v>
      </c>
      <c r="AW38" s="78" t="str">
        <f t="shared" si="20"/>
        <v/>
      </c>
      <c r="AX38" s="78" t="str">
        <f t="shared" si="20"/>
        <v/>
      </c>
      <c r="AY38" s="78" t="str">
        <f t="shared" si="20"/>
        <v/>
      </c>
      <c r="AZ38" s="78" t="str">
        <f t="shared" si="21"/>
        <v/>
      </c>
      <c r="BA38" s="78" t="str">
        <f t="shared" si="21"/>
        <v>[电路]A3404
朱浩慎◇1-16周◇信工2¶</v>
      </c>
      <c r="BB38" s="78" t="str">
        <f t="shared" si="21"/>
        <v/>
      </c>
      <c r="BC38" s="78" t="str">
        <f t="shared" si="21"/>
        <v/>
      </c>
      <c r="BD38" s="78" t="str">
        <f t="shared" si="21"/>
        <v/>
      </c>
      <c r="BE38" s="78" t="str">
        <f t="shared" si="22"/>
        <v/>
      </c>
      <c r="BF38" s="78" t="str">
        <f t="shared" si="22"/>
        <v>[电路]A3404
朱浩慎◇1-16周◇信工2¶</v>
      </c>
      <c r="BG38" s="78" t="str">
        <f t="shared" si="22"/>
        <v/>
      </c>
      <c r="BH38" s="78" t="str">
        <f t="shared" si="22"/>
        <v/>
      </c>
      <c r="BI38" s="78" t="str">
        <f t="shared" si="22"/>
        <v/>
      </c>
      <c r="BJ38" s="78" t="str">
        <f t="shared" si="38"/>
        <v/>
      </c>
      <c r="BK38" s="78" t="str">
        <f t="shared" si="39"/>
        <v>[电路]A3404
朱浩慎◇1-16周◇信工2¶</v>
      </c>
      <c r="BL38" s="78" t="str">
        <f t="shared" si="40"/>
        <v/>
      </c>
      <c r="BM38" s="78" t="str">
        <f t="shared" si="41"/>
        <v/>
      </c>
      <c r="BN38" s="78" t="str">
        <f t="shared" si="42"/>
        <v/>
      </c>
      <c r="BO38" s="78" t="str">
        <f t="shared" ref="BO38:BO47" si="43">IF(COUNTIF(C38,"*"&amp;$H$14&amp;"*")&gt;0,C38,"")</f>
        <v/>
      </c>
      <c r="BP38" s="78" t="str">
        <f t="shared" ref="BP38:BP48" si="44">IF(COUNTIF(D38,"*"&amp;$H$14&amp;"*")&gt;0,D38,"")</f>
        <v>[电路]A3404
朱浩慎◇1-16周◇信工2¶</v>
      </c>
      <c r="BQ38" s="78" t="str">
        <f t="shared" ref="BQ38:BQ48" si="45">IF(COUNTIF(E38,"*"&amp;$H$14&amp;"*")&gt;0,E38,"")</f>
        <v/>
      </c>
      <c r="BR38" s="78" t="str">
        <f t="shared" ref="BR38:BR48" si="46">IF(COUNTIF(F38,"*"&amp;$H$14&amp;"*")&gt;0,F38,"")</f>
        <v/>
      </c>
      <c r="BS38" s="78" t="str">
        <f t="shared" ref="BS38:BS48" si="47">IF(COUNTIF(G38,"*"&amp;$H$14&amp;"*")&gt;0,G38,"")</f>
        <v/>
      </c>
    </row>
    <row r="39" spans="1:71" s="78" customFormat="1" ht="69.95" hidden="1" customHeight="1" thickTop="1" thickBot="1">
      <c r="A39" s="135"/>
      <c r="B39" s="136"/>
      <c r="C39" s="102"/>
      <c r="D39" s="58" t="s">
        <v>219</v>
      </c>
      <c r="E39" s="58" t="s">
        <v>173</v>
      </c>
      <c r="F39" s="53"/>
      <c r="G39" s="58" t="s">
        <v>200</v>
      </c>
      <c r="H39" s="16" t="s">
        <v>17</v>
      </c>
      <c r="I39" s="99" t="s">
        <v>164</v>
      </c>
      <c r="J39" s="129"/>
      <c r="K39" s="143"/>
      <c r="L39" s="77" t="str">
        <f>IF(COUNT(FIND('21智能查课'!$C$2,课表草稿!C39)),课表草稿!C39,"")</f>
        <v/>
      </c>
      <c r="M39" s="77" t="str">
        <f>IF(COUNT(FIND('21智能查课'!$C$2,课表草稿!D39)),课表草稿!D39,"")</f>
        <v/>
      </c>
      <c r="N39" s="77" t="str">
        <f>IF(COUNT(FIND('21智能查课'!$C$2,课表草稿!E39)),课表草稿!E39,"")</f>
        <v/>
      </c>
      <c r="O39" s="77" t="str">
        <f>IF(COUNT(FIND('21智能查课'!$C$2,课表草稿!F39)),课表草稿!F39,"")</f>
        <v/>
      </c>
      <c r="P39" s="77" t="str">
        <f>IF(COUNT(FIND('21智能查课'!$C$2,课表草稿!G39)),课表草稿!G39,"")</f>
        <v/>
      </c>
      <c r="Q39" s="78" t="str">
        <f t="shared" si="14"/>
        <v/>
      </c>
      <c r="R39" s="78" t="str">
        <f t="shared" si="14"/>
        <v/>
      </c>
      <c r="S39" s="78" t="str">
        <f t="shared" si="14"/>
        <v/>
      </c>
      <c r="T39" s="78" t="str">
        <f t="shared" si="14"/>
        <v/>
      </c>
      <c r="U39" s="78" t="str">
        <f t="shared" si="14"/>
        <v/>
      </c>
      <c r="V39" s="78" t="str">
        <f t="shared" si="15"/>
        <v/>
      </c>
      <c r="W39" s="78" t="str">
        <f t="shared" si="15"/>
        <v/>
      </c>
      <c r="X39" s="78" t="str">
        <f t="shared" si="15"/>
        <v/>
      </c>
      <c r="Y39" s="78" t="str">
        <f t="shared" si="15"/>
        <v/>
      </c>
      <c r="Z39" s="78" t="str">
        <f t="shared" si="15"/>
        <v/>
      </c>
      <c r="AA39" s="78" t="str">
        <f t="shared" si="16"/>
        <v/>
      </c>
      <c r="AB39" s="78" t="str">
        <f t="shared" si="16"/>
        <v>[中国近现代史纲要]A2308
彭蕙◇1-12周第7节◇信工3,信工4,信创¶</v>
      </c>
      <c r="AC39" s="78" t="str">
        <f t="shared" si="16"/>
        <v>[数据结构]
罗智峰◇13-16周◇信工3,信工4¶</v>
      </c>
      <c r="AD39" s="78" t="str">
        <f t="shared" si="16"/>
        <v/>
      </c>
      <c r="AE39" s="78" t="str">
        <f t="shared" si="16"/>
        <v>[工程制图]A3407
彭华明◇1-16周第7节◇信工3,信工4¶</v>
      </c>
      <c r="AF39" s="78" t="str">
        <f t="shared" si="17"/>
        <v/>
      </c>
      <c r="AG39" s="78" t="str">
        <f t="shared" si="17"/>
        <v>[中国近现代史纲要]A2308
彭蕙◇1-12周第7节◇信工3,信工4,信创¶</v>
      </c>
      <c r="AH39" s="78" t="str">
        <f t="shared" si="17"/>
        <v>[数据结构]
罗智峰◇13-16周◇信工3,信工4¶</v>
      </c>
      <c r="AI39" s="78" t="str">
        <f t="shared" si="17"/>
        <v/>
      </c>
      <c r="AJ39" s="78" t="str">
        <f t="shared" si="17"/>
        <v>[工程制图]A3407
彭华明◇1-16周第7节◇信工3,信工4¶</v>
      </c>
      <c r="AK39" s="78" t="str">
        <f t="shared" si="18"/>
        <v/>
      </c>
      <c r="AL39" s="78" t="str">
        <f t="shared" si="18"/>
        <v/>
      </c>
      <c r="AM39" s="78" t="str">
        <f t="shared" si="18"/>
        <v/>
      </c>
      <c r="AN39" s="78" t="str">
        <f t="shared" si="18"/>
        <v/>
      </c>
      <c r="AO39" s="78" t="str">
        <f t="shared" si="18"/>
        <v/>
      </c>
      <c r="AP39" s="78" t="str">
        <f t="shared" si="19"/>
        <v/>
      </c>
      <c r="AQ39" s="78" t="str">
        <f t="shared" si="19"/>
        <v>[中国近现代史纲要]A2308
彭蕙◇1-12周第7节◇信工3,信工4,信创¶</v>
      </c>
      <c r="AR39" s="78" t="str">
        <f t="shared" si="19"/>
        <v/>
      </c>
      <c r="AS39" s="78" t="str">
        <f t="shared" si="19"/>
        <v/>
      </c>
      <c r="AT39" s="78" t="str">
        <f t="shared" si="19"/>
        <v/>
      </c>
      <c r="AU39" s="78" t="str">
        <f t="shared" si="20"/>
        <v/>
      </c>
      <c r="AV39" s="78" t="str">
        <f t="shared" si="20"/>
        <v>[中国近现代史纲要]A2308
彭蕙◇1-12周第7节◇信工3,信工4,信创¶</v>
      </c>
      <c r="AW39" s="78" t="str">
        <f t="shared" si="20"/>
        <v>[数据结构]
罗智峰◇13-16周◇信工3,信工4¶</v>
      </c>
      <c r="AX39" s="78" t="str">
        <f t="shared" si="20"/>
        <v/>
      </c>
      <c r="AY39" s="78" t="str">
        <f t="shared" si="20"/>
        <v>[工程制图]A3407
彭华明◇1-16周第7节◇信工3,信工4¶</v>
      </c>
      <c r="AZ39" s="78" t="str">
        <f t="shared" si="21"/>
        <v/>
      </c>
      <c r="BA39" s="78" t="str">
        <f t="shared" si="21"/>
        <v>[中国近现代史纲要]A2308
彭蕙◇1-12周第7节◇信工3,信工4,信创¶</v>
      </c>
      <c r="BB39" s="78" t="str">
        <f t="shared" si="21"/>
        <v>[数据结构]
罗智峰◇13-16周◇信工3,信工4¶</v>
      </c>
      <c r="BC39" s="78" t="str">
        <f t="shared" si="21"/>
        <v/>
      </c>
      <c r="BD39" s="78" t="str">
        <f t="shared" si="21"/>
        <v>[工程制图]A3407
彭华明◇1-16周第7节◇信工3,信工4¶</v>
      </c>
      <c r="BE39" s="78" t="str">
        <f t="shared" si="22"/>
        <v/>
      </c>
      <c r="BF39" s="78" t="str">
        <f t="shared" si="22"/>
        <v>[中国近现代史纲要]A2308
彭蕙◇1-12周第7节◇信工3,信工4,信创¶</v>
      </c>
      <c r="BG39" s="78" t="str">
        <f t="shared" si="22"/>
        <v>[数据结构]
罗智峰◇13-16周◇信工3,信工4¶</v>
      </c>
      <c r="BH39" s="78" t="str">
        <f t="shared" si="22"/>
        <v/>
      </c>
      <c r="BI39" s="78" t="str">
        <f t="shared" si="22"/>
        <v>[工程制图]A3407
彭华明◇1-16周第7节◇信工3,信工4¶</v>
      </c>
      <c r="BJ39" s="78" t="str">
        <f t="shared" si="38"/>
        <v/>
      </c>
      <c r="BK39" s="78" t="str">
        <f t="shared" si="39"/>
        <v>[中国近现代史纲要]A2308
彭蕙◇1-12周第7节◇信工3,信工4,信创¶</v>
      </c>
      <c r="BL39" s="78" t="str">
        <f t="shared" si="40"/>
        <v>[数据结构]
罗智峰◇13-16周◇信工3,信工4¶</v>
      </c>
      <c r="BM39" s="78" t="str">
        <f t="shared" si="41"/>
        <v/>
      </c>
      <c r="BN39" s="78" t="str">
        <f t="shared" si="42"/>
        <v>[工程制图]A3407
彭华明◇1-16周第7节◇信工3,信工4¶</v>
      </c>
      <c r="BO39" s="78" t="str">
        <f t="shared" si="43"/>
        <v/>
      </c>
      <c r="BP39" s="78" t="str">
        <f t="shared" si="44"/>
        <v>[中国近现代史纲要]A2308
彭蕙◇1-12周第7节◇信工3,信工4,信创¶</v>
      </c>
      <c r="BQ39" s="78" t="str">
        <f t="shared" si="45"/>
        <v>[数据结构]
罗智峰◇13-16周◇信工3,信工4¶</v>
      </c>
      <c r="BR39" s="78" t="str">
        <f t="shared" si="46"/>
        <v/>
      </c>
      <c r="BS39" s="78" t="str">
        <f t="shared" si="47"/>
        <v>[工程制图]A3407
彭华明◇1-16周第7节◇信工3,信工4¶</v>
      </c>
    </row>
    <row r="40" spans="1:71" s="78" customFormat="1" ht="69.95" hidden="1" customHeight="1" thickTop="1" thickBot="1">
      <c r="A40" s="135"/>
      <c r="B40" s="136"/>
      <c r="C40" s="102"/>
      <c r="D40" s="102"/>
      <c r="E40" s="104"/>
      <c r="F40" s="53"/>
      <c r="G40" s="102"/>
      <c r="H40" s="16" t="s">
        <v>18</v>
      </c>
      <c r="I40" s="45" t="s">
        <v>159</v>
      </c>
      <c r="J40" s="129"/>
      <c r="K40" s="143"/>
      <c r="L40" s="77" t="str">
        <f>IF(COUNT(FIND('21智能查课'!$C$2,课表草稿!C40)),课表草稿!C40,"")</f>
        <v/>
      </c>
      <c r="M40" s="77" t="str">
        <f>IF(COUNT(FIND('21智能查课'!$C$2,课表草稿!D40)),课表草稿!D40,"")</f>
        <v/>
      </c>
      <c r="N40" s="77" t="str">
        <f>IF(COUNT(FIND('21智能查课'!$C$2,课表草稿!E40)),课表草稿!E40,"")</f>
        <v/>
      </c>
      <c r="O40" s="77" t="str">
        <f>IF(COUNT(FIND('21智能查课'!$C$2,课表草稿!F40)),课表草稿!F40,"")</f>
        <v/>
      </c>
      <c r="P40" s="77" t="str">
        <f>IF(COUNT(FIND('21智能查课'!$C$2,课表草稿!G40)),课表草稿!G40,"")</f>
        <v/>
      </c>
      <c r="Q40" s="78" t="str">
        <f t="shared" si="14"/>
        <v/>
      </c>
      <c r="R40" s="78" t="str">
        <f t="shared" si="14"/>
        <v/>
      </c>
      <c r="S40" s="78" t="str">
        <f t="shared" si="14"/>
        <v/>
      </c>
      <c r="T40" s="78" t="str">
        <f t="shared" si="14"/>
        <v/>
      </c>
      <c r="U40" s="78" t="str">
        <f t="shared" si="14"/>
        <v/>
      </c>
      <c r="V40" s="78" t="str">
        <f t="shared" si="15"/>
        <v/>
      </c>
      <c r="W40" s="78" t="str">
        <f t="shared" si="15"/>
        <v/>
      </c>
      <c r="X40" s="78" t="str">
        <f t="shared" si="15"/>
        <v/>
      </c>
      <c r="Y40" s="78" t="str">
        <f t="shared" si="15"/>
        <v/>
      </c>
      <c r="Z40" s="78" t="str">
        <f t="shared" si="15"/>
        <v/>
      </c>
      <c r="AA40" s="78" t="str">
        <f t="shared" si="16"/>
        <v/>
      </c>
      <c r="AB40" s="78" t="str">
        <f t="shared" si="16"/>
        <v/>
      </c>
      <c r="AC40" s="78" t="str">
        <f t="shared" si="16"/>
        <v/>
      </c>
      <c r="AD40" s="78" t="str">
        <f t="shared" si="16"/>
        <v/>
      </c>
      <c r="AE40" s="78" t="str">
        <f t="shared" si="16"/>
        <v/>
      </c>
      <c r="AF40" s="78" t="str">
        <f t="shared" si="17"/>
        <v/>
      </c>
      <c r="AG40" s="78" t="str">
        <f t="shared" si="17"/>
        <v/>
      </c>
      <c r="AH40" s="78" t="str">
        <f t="shared" si="17"/>
        <v/>
      </c>
      <c r="AI40" s="78" t="str">
        <f t="shared" si="17"/>
        <v/>
      </c>
      <c r="AJ40" s="78" t="str">
        <f t="shared" si="17"/>
        <v/>
      </c>
      <c r="AK40" s="78" t="str">
        <f t="shared" si="18"/>
        <v/>
      </c>
      <c r="AL40" s="78" t="str">
        <f t="shared" si="18"/>
        <v/>
      </c>
      <c r="AM40" s="78" t="str">
        <f t="shared" si="18"/>
        <v/>
      </c>
      <c r="AN40" s="78" t="str">
        <f t="shared" si="18"/>
        <v/>
      </c>
      <c r="AO40" s="78" t="str">
        <f t="shared" si="18"/>
        <v/>
      </c>
      <c r="AP40" s="78" t="str">
        <f t="shared" si="19"/>
        <v/>
      </c>
      <c r="AQ40" s="78" t="str">
        <f t="shared" si="19"/>
        <v/>
      </c>
      <c r="AR40" s="78" t="str">
        <f t="shared" si="19"/>
        <v/>
      </c>
      <c r="AS40" s="78" t="str">
        <f t="shared" si="19"/>
        <v/>
      </c>
      <c r="AT40" s="78" t="str">
        <f t="shared" si="19"/>
        <v/>
      </c>
      <c r="AU40" s="78" t="str">
        <f t="shared" si="20"/>
        <v/>
      </c>
      <c r="AV40" s="78" t="str">
        <f t="shared" si="20"/>
        <v/>
      </c>
      <c r="AW40" s="78" t="str">
        <f t="shared" si="20"/>
        <v/>
      </c>
      <c r="AX40" s="78" t="str">
        <f t="shared" si="20"/>
        <v/>
      </c>
      <c r="AY40" s="78" t="str">
        <f t="shared" si="20"/>
        <v/>
      </c>
      <c r="AZ40" s="78" t="str">
        <f t="shared" si="21"/>
        <v/>
      </c>
      <c r="BA40" s="78" t="str">
        <f t="shared" si="21"/>
        <v/>
      </c>
      <c r="BB40" s="78" t="str">
        <f t="shared" si="21"/>
        <v/>
      </c>
      <c r="BC40" s="78" t="str">
        <f t="shared" si="21"/>
        <v/>
      </c>
      <c r="BD40" s="78" t="str">
        <f t="shared" si="21"/>
        <v/>
      </c>
      <c r="BE40" s="78" t="str">
        <f t="shared" si="22"/>
        <v/>
      </c>
      <c r="BF40" s="78" t="str">
        <f t="shared" si="22"/>
        <v/>
      </c>
      <c r="BG40" s="78" t="str">
        <f t="shared" si="22"/>
        <v/>
      </c>
      <c r="BH40" s="78" t="str">
        <f t="shared" si="22"/>
        <v/>
      </c>
      <c r="BI40" s="78" t="str">
        <f t="shared" si="22"/>
        <v/>
      </c>
      <c r="BJ40" s="78" t="str">
        <f t="shared" si="38"/>
        <v/>
      </c>
      <c r="BK40" s="78" t="str">
        <f t="shared" si="39"/>
        <v/>
      </c>
      <c r="BL40" s="78" t="str">
        <f t="shared" si="40"/>
        <v/>
      </c>
      <c r="BM40" s="78" t="str">
        <f t="shared" si="41"/>
        <v/>
      </c>
      <c r="BN40" s="78" t="str">
        <f t="shared" si="42"/>
        <v/>
      </c>
      <c r="BO40" s="78" t="str">
        <f t="shared" si="43"/>
        <v/>
      </c>
      <c r="BP40" s="78" t="str">
        <f t="shared" si="44"/>
        <v/>
      </c>
      <c r="BQ40" s="78" t="str">
        <f t="shared" si="45"/>
        <v/>
      </c>
      <c r="BR40" s="78" t="str">
        <f t="shared" si="46"/>
        <v/>
      </c>
      <c r="BS40" s="78" t="str">
        <f t="shared" si="47"/>
        <v/>
      </c>
    </row>
    <row r="41" spans="1:71" s="78" customFormat="1" ht="69.95" hidden="1" customHeight="1" thickTop="1" thickBot="1">
      <c r="A41" s="135"/>
      <c r="B41" s="136"/>
      <c r="C41" s="58" t="s">
        <v>201</v>
      </c>
      <c r="D41" s="76"/>
      <c r="E41" s="76"/>
      <c r="F41" s="76"/>
      <c r="G41" s="58" t="s">
        <v>208</v>
      </c>
      <c r="H41" s="16" t="s">
        <v>19</v>
      </c>
      <c r="I41" s="99" t="s">
        <v>164</v>
      </c>
      <c r="J41" s="129"/>
      <c r="K41" s="143"/>
      <c r="L41" s="77" t="str">
        <f>IF(COUNT(FIND('21智能查课'!$C$2,课表草稿!C41)),课表草稿!C41,"")</f>
        <v/>
      </c>
      <c r="M41" s="77" t="str">
        <f>IF(COUNT(FIND('21智能查课'!$C$2,课表草稿!D41)),课表草稿!D41,"")</f>
        <v/>
      </c>
      <c r="N41" s="77" t="str">
        <f>IF(COUNT(FIND('21智能查课'!$C$2,课表草稿!E41)),课表草稿!E41,"")</f>
        <v/>
      </c>
      <c r="O41" s="77" t="str">
        <f>IF(COUNT(FIND('21智能查课'!$C$2,课表草稿!F41)),课表草稿!F41,"")</f>
        <v/>
      </c>
      <c r="P41" s="77" t="str">
        <f>IF(COUNT(FIND('21智能查课'!$C$2,课表草稿!G41)),课表草稿!G41,"")</f>
        <v/>
      </c>
      <c r="Q41" s="78" t="str">
        <f t="shared" si="14"/>
        <v/>
      </c>
      <c r="R41" s="78" t="str">
        <f t="shared" si="14"/>
        <v/>
      </c>
      <c r="S41" s="78" t="str">
        <f t="shared" si="14"/>
        <v/>
      </c>
      <c r="T41" s="78" t="str">
        <f t="shared" si="14"/>
        <v/>
      </c>
      <c r="U41" s="78" t="str">
        <f t="shared" si="14"/>
        <v/>
      </c>
      <c r="V41" s="78" t="str">
        <f t="shared" si="15"/>
        <v/>
      </c>
      <c r="W41" s="78" t="str">
        <f t="shared" si="15"/>
        <v/>
      </c>
      <c r="X41" s="78" t="str">
        <f t="shared" si="15"/>
        <v/>
      </c>
      <c r="Y41" s="78" t="str">
        <f t="shared" si="15"/>
        <v/>
      </c>
      <c r="Z41" s="78" t="str">
        <f t="shared" si="15"/>
        <v/>
      </c>
      <c r="AA41" s="78" t="str">
        <f t="shared" si="16"/>
        <v/>
      </c>
      <c r="AB41" s="78" t="str">
        <f t="shared" si="16"/>
        <v/>
      </c>
      <c r="AC41" s="78" t="str">
        <f t="shared" si="16"/>
        <v/>
      </c>
      <c r="AD41" s="78" t="str">
        <f t="shared" si="16"/>
        <v/>
      </c>
      <c r="AE41" s="78" t="str">
        <f t="shared" si="16"/>
        <v/>
      </c>
      <c r="AF41" s="78" t="str">
        <f t="shared" si="17"/>
        <v/>
      </c>
      <c r="AG41" s="78" t="str">
        <f t="shared" si="17"/>
        <v/>
      </c>
      <c r="AH41" s="78" t="str">
        <f t="shared" si="17"/>
        <v/>
      </c>
      <c r="AI41" s="78" t="str">
        <f t="shared" si="17"/>
        <v/>
      </c>
      <c r="AJ41" s="78" t="str">
        <f t="shared" si="17"/>
        <v/>
      </c>
      <c r="AK41" s="78" t="str">
        <f t="shared" si="18"/>
        <v>[概率论]A2102
蒋金山◇1-16周单◇信工5,信创¶</v>
      </c>
      <c r="AL41" s="78" t="str">
        <f t="shared" si="18"/>
        <v/>
      </c>
      <c r="AM41" s="78" t="str">
        <f t="shared" si="18"/>
        <v/>
      </c>
      <c r="AN41" s="78" t="str">
        <f t="shared" si="18"/>
        <v/>
      </c>
      <c r="AO41" s="78" t="str">
        <f t="shared" si="18"/>
        <v>[数据结构]A4203
梁凌宇◇1-8周三节9-16周四节◇信工5¶</v>
      </c>
      <c r="AP41" s="78" t="str">
        <f t="shared" si="19"/>
        <v>[概率论]A2102
蒋金山◇1-16周单◇信工5,信创¶</v>
      </c>
      <c r="AQ41" s="78" t="str">
        <f t="shared" si="19"/>
        <v/>
      </c>
      <c r="AR41" s="78" t="str">
        <f t="shared" si="19"/>
        <v/>
      </c>
      <c r="AS41" s="78" t="str">
        <f t="shared" si="19"/>
        <v/>
      </c>
      <c r="AT41" s="78" t="str">
        <f t="shared" si="19"/>
        <v/>
      </c>
      <c r="AU41" s="78" t="str">
        <f t="shared" si="20"/>
        <v>[概率论]A2102
蒋金山◇1-16周单◇信工5,信创¶</v>
      </c>
      <c r="AV41" s="78" t="str">
        <f t="shared" si="20"/>
        <v/>
      </c>
      <c r="AW41" s="78" t="str">
        <f t="shared" si="20"/>
        <v/>
      </c>
      <c r="AX41" s="78" t="str">
        <f t="shared" si="20"/>
        <v/>
      </c>
      <c r="AY41" s="78" t="str">
        <f t="shared" si="20"/>
        <v>[数据结构]A4203
梁凌宇◇1-8周三节9-16周四节◇信工5¶</v>
      </c>
      <c r="AZ41" s="78" t="str">
        <f t="shared" si="21"/>
        <v>[概率论]A2102
蒋金山◇1-16周单◇信工5,信创¶</v>
      </c>
      <c r="BA41" s="78" t="str">
        <f t="shared" si="21"/>
        <v/>
      </c>
      <c r="BB41" s="78" t="str">
        <f t="shared" si="21"/>
        <v/>
      </c>
      <c r="BC41" s="78" t="str">
        <f t="shared" si="21"/>
        <v/>
      </c>
      <c r="BD41" s="78" t="str">
        <f t="shared" si="21"/>
        <v>[数据结构]A4203
梁凌宇◇1-8周三节9-16周四节◇信工5¶</v>
      </c>
      <c r="BE41" s="78" t="str">
        <f t="shared" si="22"/>
        <v>[概率论]A2102
蒋金山◇1-16周单◇信工5,信创¶</v>
      </c>
      <c r="BF41" s="78" t="str">
        <f t="shared" si="22"/>
        <v/>
      </c>
      <c r="BG41" s="78" t="str">
        <f t="shared" si="22"/>
        <v/>
      </c>
      <c r="BH41" s="78" t="str">
        <f t="shared" si="22"/>
        <v/>
      </c>
      <c r="BI41" s="78" t="str">
        <f t="shared" si="22"/>
        <v>[数据结构]A4203
梁凌宇◇1-8周三节9-16周四节◇信工5¶</v>
      </c>
      <c r="BJ41" s="78" t="str">
        <f t="shared" si="38"/>
        <v>[概率论]A2102
蒋金山◇1-16周单◇信工5,信创¶</v>
      </c>
      <c r="BK41" s="78" t="str">
        <f t="shared" si="39"/>
        <v/>
      </c>
      <c r="BL41" s="78" t="str">
        <f t="shared" si="40"/>
        <v/>
      </c>
      <c r="BM41" s="78" t="str">
        <f t="shared" si="41"/>
        <v/>
      </c>
      <c r="BN41" s="78" t="str">
        <f t="shared" si="42"/>
        <v>[数据结构]A4203
梁凌宇◇1-8周三节9-16周四节◇信工5¶</v>
      </c>
      <c r="BO41" s="78" t="str">
        <f t="shared" si="43"/>
        <v>[概率论]A2102
蒋金山◇1-16周单◇信工5,信创¶</v>
      </c>
      <c r="BP41" s="78" t="str">
        <f t="shared" si="44"/>
        <v/>
      </c>
      <c r="BQ41" s="78" t="str">
        <f t="shared" si="45"/>
        <v/>
      </c>
      <c r="BR41" s="78" t="str">
        <f t="shared" si="46"/>
        <v/>
      </c>
      <c r="BS41" s="78" t="str">
        <f t="shared" si="47"/>
        <v>[数据结构]A4203
梁凌宇◇1-8周三节9-16周四节◇信工5¶</v>
      </c>
    </row>
    <row r="42" spans="1:71" s="78" customFormat="1" ht="69.95" hidden="1" customHeight="1" thickTop="1" thickBot="1">
      <c r="A42" s="135"/>
      <c r="B42" s="136"/>
      <c r="C42" s="58" t="s">
        <v>210</v>
      </c>
      <c r="D42" s="105"/>
      <c r="E42" s="58" t="s">
        <v>213</v>
      </c>
      <c r="F42" s="58" t="s">
        <v>215</v>
      </c>
      <c r="G42" s="58" t="s">
        <v>217</v>
      </c>
      <c r="H42" s="16" t="s">
        <v>152</v>
      </c>
      <c r="I42" s="99" t="s">
        <v>165</v>
      </c>
      <c r="J42" s="129"/>
      <c r="K42" s="143"/>
      <c r="L42" s="77" t="str">
        <f>IF(COUNT(FIND('21智能查课'!$C$2,课表草稿!C42)),课表草稿!C42,"")</f>
        <v/>
      </c>
      <c r="M42" s="77" t="str">
        <f>IF(COUNT(FIND('21智能查课'!$C$2,课表草稿!D42)),课表草稿!D42,"")</f>
        <v/>
      </c>
      <c r="N42" s="77" t="str">
        <f>IF(COUNT(FIND('21智能查课'!$C$2,课表草稿!E42)),课表草稿!E42,"")</f>
        <v/>
      </c>
      <c r="O42" s="77" t="str">
        <f>IF(COUNT(FIND('21智能查课'!$C$2,课表草稿!F42)),课表草稿!F42,"")</f>
        <v/>
      </c>
      <c r="P42" s="77" t="str">
        <f>IF(COUNT(FIND('21智能查课'!$C$2,课表草稿!G42)),课表草稿!G42,"")</f>
        <v/>
      </c>
      <c r="Q42" s="78" t="str">
        <f t="shared" si="14"/>
        <v/>
      </c>
      <c r="R42" s="78" t="str">
        <f t="shared" si="14"/>
        <v/>
      </c>
      <c r="S42" s="78" t="str">
        <f t="shared" si="14"/>
        <v/>
      </c>
      <c r="T42" s="78" t="str">
        <f t="shared" si="14"/>
        <v/>
      </c>
      <c r="U42" s="78" t="str">
        <f t="shared" si="14"/>
        <v/>
      </c>
      <c r="V42" s="78" t="str">
        <f t="shared" si="15"/>
        <v/>
      </c>
      <c r="W42" s="78" t="str">
        <f t="shared" si="15"/>
        <v/>
      </c>
      <c r="X42" s="78" t="str">
        <f t="shared" si="15"/>
        <v/>
      </c>
      <c r="Y42" s="78" t="str">
        <f t="shared" si="15"/>
        <v/>
      </c>
      <c r="Z42" s="78" t="str">
        <f t="shared" si="15"/>
        <v/>
      </c>
      <c r="AA42" s="78" t="str">
        <f t="shared" si="16"/>
        <v/>
      </c>
      <c r="AB42" s="78" t="str">
        <f t="shared" si="16"/>
        <v/>
      </c>
      <c r="AC42" s="78" t="str">
        <f t="shared" si="16"/>
        <v/>
      </c>
      <c r="AD42" s="78" t="str">
        <f t="shared" si="16"/>
        <v/>
      </c>
      <c r="AE42" s="78" t="str">
        <f t="shared" si="16"/>
        <v/>
      </c>
      <c r="AF42" s="78" t="str">
        <f t="shared" si="17"/>
        <v/>
      </c>
      <c r="AG42" s="78" t="str">
        <f t="shared" si="17"/>
        <v/>
      </c>
      <c r="AH42" s="78" t="str">
        <f t="shared" si="17"/>
        <v/>
      </c>
      <c r="AI42" s="78" t="str">
        <f t="shared" si="17"/>
        <v/>
      </c>
      <c r="AJ42" s="78" t="str">
        <f t="shared" si="17"/>
        <v/>
      </c>
      <c r="AK42" s="78" t="str">
        <f t="shared" si="18"/>
        <v/>
      </c>
      <c r="AL42" s="78" t="str">
        <f t="shared" si="18"/>
        <v/>
      </c>
      <c r="AM42" s="78" t="str">
        <f t="shared" si="18"/>
        <v/>
      </c>
      <c r="AN42" s="78" t="str">
        <f t="shared" si="18"/>
        <v/>
      </c>
      <c r="AO42" s="78" t="str">
        <f t="shared" si="18"/>
        <v/>
      </c>
      <c r="AP42" s="78" t="str">
        <f t="shared" si="19"/>
        <v>[移动信息化服务的新发展]A1404
金连文◇2-8周双◇信创¶</v>
      </c>
      <c r="AQ42" s="78" t="str">
        <f t="shared" si="19"/>
        <v/>
      </c>
      <c r="AR42" s="78" t="str">
        <f t="shared" si="19"/>
        <v>[数据结构]
郭锴凌◇13-16周◇信创¶</v>
      </c>
      <c r="AS42" s="78" t="str">
        <f t="shared" si="19"/>
        <v>[Python语言程序设计]A1106
郭芬◇2-10,12-13周◇信创,工程力学¶</v>
      </c>
      <c r="AT42" s="78" t="str">
        <f t="shared" si="19"/>
        <v>[工科数学分析]A3302
程永宽◇1-14周第7节，15-18周◇信创,软创,自创¶</v>
      </c>
      <c r="AU42" s="78" t="str">
        <f t="shared" si="20"/>
        <v>[移动信息化服务的新发展]A1404
金连文◇2-8周双◇信创¶</v>
      </c>
      <c r="AV42" s="78" t="str">
        <f t="shared" si="20"/>
        <v/>
      </c>
      <c r="AW42" s="78" t="str">
        <f t="shared" si="20"/>
        <v>[数据结构]
郭锴凌◇13-16周◇信创¶</v>
      </c>
      <c r="AX42" s="78" t="str">
        <f t="shared" si="20"/>
        <v>[Python语言程序设计]A1106
郭芬◇2-10,12-13周◇信创,工程力学¶</v>
      </c>
      <c r="AY42" s="78" t="str">
        <f t="shared" si="20"/>
        <v>[工科数学分析]A3302
程永宽◇1-14周第7节，15-18周◇信创,软创,自创¶</v>
      </c>
      <c r="AZ42" s="78" t="str">
        <f t="shared" si="21"/>
        <v>[移动信息化服务的新发展]A1404
金连文◇2-8周双◇信创¶</v>
      </c>
      <c r="BA42" s="78" t="str">
        <f t="shared" si="21"/>
        <v/>
      </c>
      <c r="BB42" s="78" t="str">
        <f t="shared" si="21"/>
        <v>[数据结构]
郭锴凌◇13-16周◇信创¶</v>
      </c>
      <c r="BC42" s="78" t="str">
        <f t="shared" si="21"/>
        <v>[Python语言程序设计]A1106
郭芬◇2-10,12-13周◇信创,工程力学¶</v>
      </c>
      <c r="BD42" s="78" t="str">
        <f t="shared" si="21"/>
        <v>[工科数学分析]A3302
程永宽◇1-14周第7节，15-18周◇信创,软创,自创¶</v>
      </c>
      <c r="BE42" s="78" t="str">
        <f t="shared" si="22"/>
        <v>[移动信息化服务的新发展]A1404
金连文◇2-8周双◇信创¶</v>
      </c>
      <c r="BF42" s="78" t="str">
        <f t="shared" si="22"/>
        <v/>
      </c>
      <c r="BG42" s="78" t="str">
        <f t="shared" si="22"/>
        <v>[数据结构]
郭锴凌◇13-16周◇信创¶</v>
      </c>
      <c r="BH42" s="78" t="str">
        <f t="shared" si="22"/>
        <v>[Python语言程序设计]A1106
郭芬◇2-10,12-13周◇信创,工程力学¶</v>
      </c>
      <c r="BI42" s="78" t="str">
        <f t="shared" si="22"/>
        <v>[工科数学分析]A3302
程永宽◇1-14周第7节，15-18周◇信创,软创,自创¶</v>
      </c>
      <c r="BJ42" s="78" t="str">
        <f t="shared" si="38"/>
        <v>[移动信息化服务的新发展]A1404
金连文◇2-8周双◇信创¶</v>
      </c>
      <c r="BK42" s="78" t="str">
        <f t="shared" si="39"/>
        <v/>
      </c>
      <c r="BL42" s="78" t="str">
        <f t="shared" si="40"/>
        <v>[数据结构]
郭锴凌◇13-16周◇信创¶</v>
      </c>
      <c r="BM42" s="78" t="str">
        <f t="shared" si="41"/>
        <v>[Python语言程序设计]A1106
郭芬◇2-10,12-13周◇信创,工程力学¶</v>
      </c>
      <c r="BN42" s="78" t="str">
        <f t="shared" si="42"/>
        <v>[工科数学分析]A3302
程永宽◇1-14周第7节，15-18周◇信创,软创,自创¶</v>
      </c>
      <c r="BO42" s="78" t="str">
        <f t="shared" si="43"/>
        <v>[移动信息化服务的新发展]A1404
金连文◇2-8周双◇信创¶</v>
      </c>
      <c r="BP42" s="78" t="str">
        <f t="shared" si="44"/>
        <v/>
      </c>
      <c r="BQ42" s="78" t="str">
        <f t="shared" si="45"/>
        <v>[数据结构]
郭锴凌◇13-16周◇信创¶</v>
      </c>
      <c r="BR42" s="78" t="str">
        <f t="shared" si="46"/>
        <v>[Python语言程序设计]A1106
郭芬◇2-10,12-13周◇信创,工程力学¶</v>
      </c>
      <c r="BS42" s="78" t="str">
        <f t="shared" si="47"/>
        <v>[工科数学分析]A3302
程永宽◇1-14周第7节，15-18周◇信创,软创,自创¶</v>
      </c>
    </row>
    <row r="43" spans="1:71" s="68" customFormat="1" ht="12" customHeight="1" thickTop="1" thickBot="1">
      <c r="A43" s="135"/>
      <c r="B43" s="136"/>
      <c r="C43" s="69"/>
      <c r="D43" s="69"/>
      <c r="E43" s="71"/>
      <c r="F43" s="86"/>
      <c r="G43" s="70"/>
      <c r="H43" s="79"/>
      <c r="I43" s="80"/>
      <c r="J43" s="129"/>
      <c r="K43" s="143"/>
      <c r="L43" s="67" t="str">
        <f>IF(COUNT(FIND('21智能查课'!$C$2,课表草稿!C43)),课表草稿!C43,"")</f>
        <v/>
      </c>
      <c r="M43" s="67" t="str">
        <f>IF(COUNT(FIND('21智能查课'!$C$2,课表草稿!D43)),课表草稿!D43,"")</f>
        <v/>
      </c>
      <c r="N43" s="67" t="str">
        <f>IF(COUNT(FIND('21智能查课'!$C$2,课表草稿!E43)),课表草稿!E43,"")</f>
        <v/>
      </c>
      <c r="O43" s="67" t="str">
        <f>IF(COUNT(FIND('21智能查课'!$C$2,课表草稿!F43)),课表草稿!F43,"")</f>
        <v/>
      </c>
      <c r="P43" s="67" t="str">
        <f>IF(COUNT(FIND('21智能查课'!$C$2,课表草稿!G43)),课表草稿!G43,"")</f>
        <v/>
      </c>
      <c r="Q43" s="68" t="str">
        <f t="shared" si="14"/>
        <v/>
      </c>
      <c r="R43" s="68" t="str">
        <f t="shared" si="14"/>
        <v/>
      </c>
      <c r="S43" s="68" t="str">
        <f t="shared" si="14"/>
        <v/>
      </c>
      <c r="T43" s="68" t="str">
        <f t="shared" si="14"/>
        <v/>
      </c>
      <c r="U43" s="68" t="str">
        <f t="shared" si="14"/>
        <v/>
      </c>
      <c r="V43" s="68" t="str">
        <f t="shared" si="15"/>
        <v/>
      </c>
      <c r="W43" s="68" t="str">
        <f t="shared" si="15"/>
        <v/>
      </c>
      <c r="X43" s="68" t="str">
        <f t="shared" si="15"/>
        <v/>
      </c>
      <c r="Y43" s="68" t="str">
        <f t="shared" si="15"/>
        <v/>
      </c>
      <c r="Z43" s="68" t="str">
        <f t="shared" si="15"/>
        <v/>
      </c>
      <c r="AA43" s="68" t="str">
        <f t="shared" si="16"/>
        <v/>
      </c>
      <c r="AB43" s="68" t="str">
        <f t="shared" si="16"/>
        <v/>
      </c>
      <c r="AC43" s="68" t="str">
        <f t="shared" si="16"/>
        <v/>
      </c>
      <c r="AD43" s="68" t="str">
        <f t="shared" si="16"/>
        <v/>
      </c>
      <c r="AE43" s="68" t="str">
        <f t="shared" si="16"/>
        <v/>
      </c>
      <c r="AF43" s="68" t="str">
        <f t="shared" si="17"/>
        <v/>
      </c>
      <c r="AG43" s="68" t="str">
        <f t="shared" si="17"/>
        <v/>
      </c>
      <c r="AH43" s="68" t="str">
        <f t="shared" si="17"/>
        <v/>
      </c>
      <c r="AI43" s="68" t="str">
        <f t="shared" si="17"/>
        <v/>
      </c>
      <c r="AJ43" s="68" t="str">
        <f t="shared" si="17"/>
        <v/>
      </c>
      <c r="AK43" s="68" t="str">
        <f t="shared" si="18"/>
        <v/>
      </c>
      <c r="AL43" s="68" t="str">
        <f t="shared" si="18"/>
        <v/>
      </c>
      <c r="AM43" s="68" t="str">
        <f t="shared" si="18"/>
        <v/>
      </c>
      <c r="AN43" s="68" t="str">
        <f t="shared" si="18"/>
        <v/>
      </c>
      <c r="AO43" s="68" t="str">
        <f t="shared" si="18"/>
        <v/>
      </c>
      <c r="AP43" s="68" t="str">
        <f t="shared" si="19"/>
        <v/>
      </c>
      <c r="AQ43" s="68" t="str">
        <f t="shared" si="19"/>
        <v/>
      </c>
      <c r="AR43" s="68" t="str">
        <f t="shared" si="19"/>
        <v/>
      </c>
      <c r="AS43" s="68" t="str">
        <f t="shared" si="19"/>
        <v/>
      </c>
      <c r="AT43" s="68" t="str">
        <f t="shared" si="19"/>
        <v/>
      </c>
      <c r="AU43" s="68" t="str">
        <f t="shared" si="20"/>
        <v/>
      </c>
      <c r="AV43" s="68" t="str">
        <f t="shared" si="20"/>
        <v/>
      </c>
      <c r="AW43" s="68" t="str">
        <f t="shared" si="20"/>
        <v/>
      </c>
      <c r="AX43" s="68" t="str">
        <f t="shared" si="20"/>
        <v/>
      </c>
      <c r="AY43" s="68" t="str">
        <f t="shared" si="20"/>
        <v/>
      </c>
      <c r="AZ43" s="68" t="str">
        <f t="shared" si="21"/>
        <v/>
      </c>
      <c r="BA43" s="68" t="str">
        <f t="shared" si="21"/>
        <v/>
      </c>
      <c r="BB43" s="68" t="str">
        <f t="shared" si="21"/>
        <v/>
      </c>
      <c r="BC43" s="68" t="str">
        <f t="shared" si="21"/>
        <v/>
      </c>
      <c r="BD43" s="68" t="str">
        <f t="shared" si="21"/>
        <v/>
      </c>
      <c r="BE43" s="68" t="str">
        <f t="shared" si="22"/>
        <v/>
      </c>
      <c r="BF43" s="68" t="str">
        <f t="shared" si="22"/>
        <v/>
      </c>
      <c r="BG43" s="68" t="str">
        <f t="shared" si="22"/>
        <v/>
      </c>
      <c r="BH43" s="68" t="str">
        <f t="shared" si="22"/>
        <v/>
      </c>
      <c r="BI43" s="68" t="str">
        <f t="shared" si="22"/>
        <v/>
      </c>
      <c r="BJ43" s="68" t="str">
        <f t="shared" si="38"/>
        <v/>
      </c>
      <c r="BK43" s="68" t="str">
        <f t="shared" si="39"/>
        <v/>
      </c>
      <c r="BL43" s="68" t="str">
        <f t="shared" si="40"/>
        <v/>
      </c>
      <c r="BM43" s="68" t="str">
        <f t="shared" si="41"/>
        <v/>
      </c>
      <c r="BN43" s="68" t="str">
        <f t="shared" si="42"/>
        <v/>
      </c>
      <c r="BO43" s="68" t="str">
        <f t="shared" si="43"/>
        <v/>
      </c>
      <c r="BP43" s="68" t="str">
        <f t="shared" si="44"/>
        <v/>
      </c>
      <c r="BQ43" s="68" t="str">
        <f t="shared" si="45"/>
        <v/>
      </c>
      <c r="BR43" s="68" t="str">
        <f t="shared" si="46"/>
        <v/>
      </c>
      <c r="BS43" s="68" t="str">
        <f t="shared" si="47"/>
        <v/>
      </c>
    </row>
    <row r="44" spans="1:71" s="68" customFormat="1" ht="12" customHeight="1" thickTop="1" thickBot="1">
      <c r="A44" s="135"/>
      <c r="B44" s="136"/>
      <c r="C44" s="64"/>
      <c r="D44" s="71"/>
      <c r="E44" s="71"/>
      <c r="F44" s="64"/>
      <c r="G44" s="64"/>
      <c r="H44" s="79"/>
      <c r="I44" s="80"/>
      <c r="J44" s="129"/>
      <c r="K44" s="143"/>
      <c r="L44" s="67" t="str">
        <f>IF(COUNT(FIND('21智能查课'!$C$2,课表草稿!C44)),课表草稿!C44,"")</f>
        <v/>
      </c>
      <c r="M44" s="67" t="str">
        <f>IF(COUNT(FIND('21智能查课'!$C$2,课表草稿!D44)),课表草稿!D44,"")</f>
        <v/>
      </c>
      <c r="N44" s="67" t="str">
        <f>IF(COUNT(FIND('21智能查课'!$C$2,课表草稿!E44)),课表草稿!E44,"")</f>
        <v/>
      </c>
      <c r="O44" s="67" t="str">
        <f>IF(COUNT(FIND('21智能查课'!$C$2,课表草稿!F44)),课表草稿!F44,"")</f>
        <v/>
      </c>
      <c r="P44" s="67" t="str">
        <f>IF(COUNT(FIND('21智能查课'!$C$2,课表草稿!G44)),课表草稿!G44,"")</f>
        <v/>
      </c>
      <c r="Q44" s="68" t="str">
        <f t="shared" si="14"/>
        <v/>
      </c>
      <c r="R44" s="68" t="str">
        <f t="shared" si="14"/>
        <v/>
      </c>
      <c r="S44" s="68" t="str">
        <f t="shared" si="14"/>
        <v/>
      </c>
      <c r="T44" s="68" t="str">
        <f t="shared" si="14"/>
        <v/>
      </c>
      <c r="U44" s="68" t="str">
        <f t="shared" si="14"/>
        <v/>
      </c>
      <c r="V44" s="68" t="str">
        <f t="shared" si="15"/>
        <v/>
      </c>
      <c r="W44" s="68" t="str">
        <f t="shared" si="15"/>
        <v/>
      </c>
      <c r="X44" s="68" t="str">
        <f t="shared" si="15"/>
        <v/>
      </c>
      <c r="Y44" s="68" t="str">
        <f t="shared" si="15"/>
        <v/>
      </c>
      <c r="Z44" s="68" t="str">
        <f t="shared" si="15"/>
        <v/>
      </c>
      <c r="AA44" s="68" t="str">
        <f t="shared" si="16"/>
        <v/>
      </c>
      <c r="AB44" s="68" t="str">
        <f t="shared" si="16"/>
        <v/>
      </c>
      <c r="AC44" s="68" t="str">
        <f t="shared" si="16"/>
        <v/>
      </c>
      <c r="AD44" s="68" t="str">
        <f t="shared" si="16"/>
        <v/>
      </c>
      <c r="AE44" s="68" t="str">
        <f t="shared" si="16"/>
        <v/>
      </c>
      <c r="AF44" s="68" t="str">
        <f t="shared" si="17"/>
        <v/>
      </c>
      <c r="AG44" s="68" t="str">
        <f t="shared" si="17"/>
        <v/>
      </c>
      <c r="AH44" s="68" t="str">
        <f t="shared" si="17"/>
        <v/>
      </c>
      <c r="AI44" s="68" t="str">
        <f t="shared" si="17"/>
        <v/>
      </c>
      <c r="AJ44" s="68" t="str">
        <f t="shared" si="17"/>
        <v/>
      </c>
      <c r="AK44" s="68" t="str">
        <f t="shared" si="18"/>
        <v/>
      </c>
      <c r="AL44" s="68" t="str">
        <f t="shared" si="18"/>
        <v/>
      </c>
      <c r="AM44" s="68" t="str">
        <f t="shared" si="18"/>
        <v/>
      </c>
      <c r="AN44" s="68" t="str">
        <f t="shared" si="18"/>
        <v/>
      </c>
      <c r="AO44" s="68" t="str">
        <f t="shared" si="18"/>
        <v/>
      </c>
      <c r="AP44" s="68" t="str">
        <f t="shared" si="19"/>
        <v/>
      </c>
      <c r="AQ44" s="68" t="str">
        <f t="shared" si="19"/>
        <v/>
      </c>
      <c r="AR44" s="68" t="str">
        <f t="shared" si="19"/>
        <v/>
      </c>
      <c r="AS44" s="68" t="str">
        <f t="shared" si="19"/>
        <v/>
      </c>
      <c r="AT44" s="68" t="str">
        <f t="shared" si="19"/>
        <v/>
      </c>
      <c r="AU44" s="68" t="str">
        <f t="shared" si="20"/>
        <v/>
      </c>
      <c r="AV44" s="68" t="str">
        <f t="shared" si="20"/>
        <v/>
      </c>
      <c r="AW44" s="68" t="str">
        <f t="shared" si="20"/>
        <v/>
      </c>
      <c r="AX44" s="68" t="str">
        <f t="shared" si="20"/>
        <v/>
      </c>
      <c r="AY44" s="68" t="str">
        <f t="shared" si="20"/>
        <v/>
      </c>
      <c r="AZ44" s="68" t="str">
        <f t="shared" si="21"/>
        <v/>
      </c>
      <c r="BA44" s="68" t="str">
        <f t="shared" si="21"/>
        <v/>
      </c>
      <c r="BB44" s="68" t="str">
        <f t="shared" si="21"/>
        <v/>
      </c>
      <c r="BC44" s="68" t="str">
        <f t="shared" si="21"/>
        <v/>
      </c>
      <c r="BD44" s="68" t="str">
        <f t="shared" si="21"/>
        <v/>
      </c>
      <c r="BE44" s="68" t="str">
        <f t="shared" si="22"/>
        <v/>
      </c>
      <c r="BF44" s="68" t="str">
        <f t="shared" si="22"/>
        <v/>
      </c>
      <c r="BG44" s="68" t="str">
        <f t="shared" si="22"/>
        <v/>
      </c>
      <c r="BH44" s="68" t="str">
        <f t="shared" si="22"/>
        <v/>
      </c>
      <c r="BI44" s="68" t="str">
        <f t="shared" si="22"/>
        <v/>
      </c>
      <c r="BJ44" s="68" t="str">
        <f t="shared" si="38"/>
        <v/>
      </c>
      <c r="BK44" s="68" t="str">
        <f t="shared" si="39"/>
        <v/>
      </c>
      <c r="BL44" s="68" t="str">
        <f t="shared" si="40"/>
        <v/>
      </c>
      <c r="BM44" s="68" t="str">
        <f t="shared" si="41"/>
        <v/>
      </c>
      <c r="BN44" s="68" t="str">
        <f t="shared" si="42"/>
        <v/>
      </c>
      <c r="BO44" s="68" t="str">
        <f t="shared" si="43"/>
        <v/>
      </c>
      <c r="BP44" s="68" t="str">
        <f t="shared" si="44"/>
        <v/>
      </c>
      <c r="BQ44" s="68" t="str">
        <f t="shared" si="45"/>
        <v/>
      </c>
      <c r="BR44" s="68" t="str">
        <f t="shared" si="46"/>
        <v/>
      </c>
      <c r="BS44" s="68" t="str">
        <f t="shared" si="47"/>
        <v/>
      </c>
    </row>
    <row r="45" spans="1:71" s="68" customFormat="1" ht="12" customHeight="1" thickTop="1" thickBot="1">
      <c r="A45" s="135"/>
      <c r="B45" s="136"/>
      <c r="C45" s="69"/>
      <c r="D45" s="69"/>
      <c r="E45" s="71"/>
      <c r="F45" s="64"/>
      <c r="G45" s="64"/>
      <c r="H45" s="65"/>
      <c r="I45" s="66"/>
      <c r="J45" s="129"/>
      <c r="K45" s="143"/>
      <c r="L45" s="67" t="str">
        <f>IF(COUNT(FIND('21智能查课'!$C$2,课表草稿!C45)),课表草稿!C45,"")</f>
        <v/>
      </c>
      <c r="M45" s="67" t="str">
        <f>IF(COUNT(FIND('21智能查课'!$C$2,课表草稿!D45)),课表草稿!D45,"")</f>
        <v/>
      </c>
      <c r="N45" s="67" t="str">
        <f>IF(COUNT(FIND('21智能查课'!$C$2,课表草稿!E45)),课表草稿!E45,"")</f>
        <v/>
      </c>
      <c r="O45" s="67" t="str">
        <f>IF(COUNT(FIND('21智能查课'!$C$2,课表草稿!F45)),课表草稿!F45,"")</f>
        <v/>
      </c>
      <c r="P45" s="67" t="str">
        <f>IF(COUNT(FIND('21智能查课'!$C$2,课表草稿!G45)),课表草稿!G45,"")</f>
        <v/>
      </c>
      <c r="Q45" s="68" t="str">
        <f t="shared" si="14"/>
        <v/>
      </c>
      <c r="R45" s="68" t="str">
        <f t="shared" si="14"/>
        <v/>
      </c>
      <c r="S45" s="68" t="str">
        <f t="shared" si="14"/>
        <v/>
      </c>
      <c r="T45" s="68" t="str">
        <f t="shared" si="14"/>
        <v/>
      </c>
      <c r="U45" s="68" t="str">
        <f t="shared" si="14"/>
        <v/>
      </c>
      <c r="V45" s="68" t="str">
        <f t="shared" si="15"/>
        <v/>
      </c>
      <c r="W45" s="68" t="str">
        <f t="shared" si="15"/>
        <v/>
      </c>
      <c r="X45" s="68" t="str">
        <f t="shared" si="15"/>
        <v/>
      </c>
      <c r="Y45" s="68" t="str">
        <f t="shared" si="15"/>
        <v/>
      </c>
      <c r="Z45" s="68" t="str">
        <f t="shared" si="15"/>
        <v/>
      </c>
      <c r="AA45" s="68" t="str">
        <f t="shared" si="16"/>
        <v/>
      </c>
      <c r="AB45" s="68" t="str">
        <f t="shared" si="16"/>
        <v/>
      </c>
      <c r="AC45" s="68" t="str">
        <f t="shared" si="16"/>
        <v/>
      </c>
      <c r="AD45" s="68" t="str">
        <f t="shared" si="16"/>
        <v/>
      </c>
      <c r="AE45" s="68" t="str">
        <f t="shared" si="16"/>
        <v/>
      </c>
      <c r="AF45" s="68" t="str">
        <f t="shared" si="17"/>
        <v/>
      </c>
      <c r="AG45" s="68" t="str">
        <f t="shared" si="17"/>
        <v/>
      </c>
      <c r="AH45" s="68" t="str">
        <f t="shared" si="17"/>
        <v/>
      </c>
      <c r="AI45" s="68" t="str">
        <f t="shared" si="17"/>
        <v/>
      </c>
      <c r="AJ45" s="68" t="str">
        <f t="shared" si="17"/>
        <v/>
      </c>
      <c r="AK45" s="68" t="str">
        <f t="shared" si="18"/>
        <v/>
      </c>
      <c r="AL45" s="68" t="str">
        <f t="shared" si="18"/>
        <v/>
      </c>
      <c r="AM45" s="68" t="str">
        <f t="shared" si="18"/>
        <v/>
      </c>
      <c r="AN45" s="68" t="str">
        <f t="shared" si="18"/>
        <v/>
      </c>
      <c r="AO45" s="68" t="str">
        <f t="shared" si="18"/>
        <v/>
      </c>
      <c r="AP45" s="68" t="str">
        <f t="shared" si="19"/>
        <v/>
      </c>
      <c r="AQ45" s="68" t="str">
        <f t="shared" si="19"/>
        <v/>
      </c>
      <c r="AR45" s="68" t="str">
        <f t="shared" si="19"/>
        <v/>
      </c>
      <c r="AS45" s="68" t="str">
        <f t="shared" si="19"/>
        <v/>
      </c>
      <c r="AT45" s="68" t="str">
        <f t="shared" si="19"/>
        <v/>
      </c>
      <c r="AU45" s="68" t="str">
        <f t="shared" si="20"/>
        <v/>
      </c>
      <c r="AV45" s="68" t="str">
        <f t="shared" si="20"/>
        <v/>
      </c>
      <c r="AW45" s="68" t="str">
        <f t="shared" si="20"/>
        <v/>
      </c>
      <c r="AX45" s="68" t="str">
        <f t="shared" si="20"/>
        <v/>
      </c>
      <c r="AY45" s="68" t="str">
        <f t="shared" si="20"/>
        <v/>
      </c>
      <c r="AZ45" s="68" t="str">
        <f t="shared" si="21"/>
        <v/>
      </c>
      <c r="BA45" s="68" t="str">
        <f t="shared" si="21"/>
        <v/>
      </c>
      <c r="BB45" s="68" t="str">
        <f t="shared" si="21"/>
        <v/>
      </c>
      <c r="BC45" s="68" t="str">
        <f t="shared" si="21"/>
        <v/>
      </c>
      <c r="BD45" s="68" t="str">
        <f t="shared" si="21"/>
        <v/>
      </c>
      <c r="BE45" s="68" t="str">
        <f t="shared" si="22"/>
        <v/>
      </c>
      <c r="BF45" s="68" t="str">
        <f t="shared" si="22"/>
        <v/>
      </c>
      <c r="BG45" s="68" t="str">
        <f t="shared" si="22"/>
        <v/>
      </c>
      <c r="BH45" s="68" t="str">
        <f t="shared" si="22"/>
        <v/>
      </c>
      <c r="BI45" s="68" t="str">
        <f t="shared" si="22"/>
        <v/>
      </c>
      <c r="BJ45" s="68" t="str">
        <f t="shared" si="38"/>
        <v/>
      </c>
      <c r="BK45" s="68" t="str">
        <f t="shared" si="39"/>
        <v/>
      </c>
      <c r="BL45" s="68" t="str">
        <f t="shared" si="40"/>
        <v/>
      </c>
      <c r="BM45" s="68" t="str">
        <f t="shared" si="41"/>
        <v/>
      </c>
      <c r="BN45" s="68" t="str">
        <f t="shared" si="42"/>
        <v/>
      </c>
      <c r="BO45" s="68" t="str">
        <f t="shared" si="43"/>
        <v/>
      </c>
      <c r="BP45" s="68" t="str">
        <f t="shared" si="44"/>
        <v/>
      </c>
      <c r="BQ45" s="68" t="str">
        <f t="shared" si="45"/>
        <v/>
      </c>
      <c r="BR45" s="68" t="str">
        <f t="shared" si="46"/>
        <v/>
      </c>
      <c r="BS45" s="68" t="str">
        <f t="shared" si="47"/>
        <v/>
      </c>
    </row>
    <row r="46" spans="1:71" s="68" customFormat="1" ht="12" customHeight="1" thickTop="1" thickBot="1">
      <c r="A46" s="135"/>
      <c r="B46" s="136"/>
      <c r="C46" s="64"/>
      <c r="D46" s="64"/>
      <c r="E46" s="69"/>
      <c r="F46" s="69"/>
      <c r="G46" s="69"/>
      <c r="H46" s="65"/>
      <c r="I46" s="66"/>
      <c r="J46" s="129"/>
      <c r="K46" s="143"/>
      <c r="L46" s="67" t="str">
        <f>IF(COUNT(FIND('21智能查课'!$C$2,课表草稿!C46)),课表草稿!C46,"")</f>
        <v/>
      </c>
      <c r="M46" s="67" t="str">
        <f>IF(COUNT(FIND('21智能查课'!$C$2,课表草稿!D46)),课表草稿!D46,"")</f>
        <v/>
      </c>
      <c r="N46" s="67" t="str">
        <f>IF(COUNT(FIND('21智能查课'!$C$2,课表草稿!E46)),课表草稿!E46,"")</f>
        <v/>
      </c>
      <c r="O46" s="67" t="str">
        <f>IF(COUNT(FIND('21智能查课'!$C$2,课表草稿!F46)),课表草稿!F46,"")</f>
        <v/>
      </c>
      <c r="P46" s="67" t="str">
        <f>IF(COUNT(FIND('21智能查课'!$C$2,课表草稿!G46)),课表草稿!G46,"")</f>
        <v/>
      </c>
      <c r="Q46" s="68" t="str">
        <f t="shared" si="14"/>
        <v/>
      </c>
      <c r="R46" s="68" t="str">
        <f t="shared" si="14"/>
        <v/>
      </c>
      <c r="S46" s="68" t="str">
        <f t="shared" si="14"/>
        <v/>
      </c>
      <c r="T46" s="68" t="str">
        <f t="shared" si="14"/>
        <v/>
      </c>
      <c r="U46" s="68" t="str">
        <f t="shared" si="14"/>
        <v/>
      </c>
      <c r="V46" s="68" t="str">
        <f t="shared" si="15"/>
        <v/>
      </c>
      <c r="W46" s="68" t="str">
        <f t="shared" si="15"/>
        <v/>
      </c>
      <c r="X46" s="68" t="str">
        <f t="shared" si="15"/>
        <v/>
      </c>
      <c r="Y46" s="68" t="str">
        <f t="shared" si="15"/>
        <v/>
      </c>
      <c r="Z46" s="68" t="str">
        <f t="shared" si="15"/>
        <v/>
      </c>
      <c r="AA46" s="68" t="str">
        <f t="shared" si="16"/>
        <v/>
      </c>
      <c r="AB46" s="68" t="str">
        <f t="shared" si="16"/>
        <v/>
      </c>
      <c r="AC46" s="68" t="str">
        <f t="shared" si="16"/>
        <v/>
      </c>
      <c r="AD46" s="68" t="str">
        <f t="shared" si="16"/>
        <v/>
      </c>
      <c r="AE46" s="68" t="str">
        <f t="shared" si="16"/>
        <v/>
      </c>
      <c r="AF46" s="68" t="str">
        <f t="shared" si="17"/>
        <v/>
      </c>
      <c r="AG46" s="68" t="str">
        <f t="shared" si="17"/>
        <v/>
      </c>
      <c r="AH46" s="68" t="str">
        <f t="shared" si="17"/>
        <v/>
      </c>
      <c r="AI46" s="68" t="str">
        <f t="shared" si="17"/>
        <v/>
      </c>
      <c r="AJ46" s="68" t="str">
        <f t="shared" si="17"/>
        <v/>
      </c>
      <c r="AK46" s="68" t="str">
        <f t="shared" si="18"/>
        <v/>
      </c>
      <c r="AL46" s="68" t="str">
        <f t="shared" si="18"/>
        <v/>
      </c>
      <c r="AM46" s="68" t="str">
        <f t="shared" si="18"/>
        <v/>
      </c>
      <c r="AN46" s="68" t="str">
        <f t="shared" si="18"/>
        <v/>
      </c>
      <c r="AO46" s="68" t="str">
        <f t="shared" si="18"/>
        <v/>
      </c>
      <c r="AP46" s="68" t="str">
        <f t="shared" si="19"/>
        <v/>
      </c>
      <c r="AQ46" s="68" t="str">
        <f t="shared" si="19"/>
        <v/>
      </c>
      <c r="AR46" s="68" t="str">
        <f t="shared" si="19"/>
        <v/>
      </c>
      <c r="AS46" s="68" t="str">
        <f t="shared" si="19"/>
        <v/>
      </c>
      <c r="AT46" s="68" t="str">
        <f t="shared" si="19"/>
        <v/>
      </c>
      <c r="AU46" s="68" t="str">
        <f t="shared" si="20"/>
        <v/>
      </c>
      <c r="AV46" s="68" t="str">
        <f t="shared" si="20"/>
        <v/>
      </c>
      <c r="AW46" s="68" t="str">
        <f t="shared" si="20"/>
        <v/>
      </c>
      <c r="AX46" s="68" t="str">
        <f t="shared" si="20"/>
        <v/>
      </c>
      <c r="AY46" s="68" t="str">
        <f t="shared" si="20"/>
        <v/>
      </c>
      <c r="AZ46" s="68" t="str">
        <f t="shared" si="21"/>
        <v/>
      </c>
      <c r="BA46" s="68" t="str">
        <f t="shared" si="21"/>
        <v/>
      </c>
      <c r="BB46" s="68" t="str">
        <f t="shared" si="21"/>
        <v/>
      </c>
      <c r="BC46" s="68" t="str">
        <f t="shared" si="21"/>
        <v/>
      </c>
      <c r="BD46" s="68" t="str">
        <f t="shared" si="21"/>
        <v/>
      </c>
      <c r="BE46" s="68" t="str">
        <f t="shared" si="22"/>
        <v/>
      </c>
      <c r="BF46" s="68" t="str">
        <f t="shared" si="22"/>
        <v/>
      </c>
      <c r="BG46" s="68" t="str">
        <f t="shared" si="22"/>
        <v/>
      </c>
      <c r="BH46" s="68" t="str">
        <f t="shared" si="22"/>
        <v/>
      </c>
      <c r="BI46" s="68" t="str">
        <f t="shared" si="22"/>
        <v/>
      </c>
      <c r="BJ46" s="68" t="str">
        <f t="shared" si="38"/>
        <v/>
      </c>
      <c r="BK46" s="68" t="str">
        <f t="shared" si="39"/>
        <v/>
      </c>
      <c r="BL46" s="68" t="str">
        <f t="shared" si="40"/>
        <v/>
      </c>
      <c r="BM46" s="68" t="str">
        <f t="shared" si="41"/>
        <v/>
      </c>
      <c r="BN46" s="68" t="str">
        <f t="shared" si="42"/>
        <v/>
      </c>
      <c r="BO46" s="68" t="str">
        <f t="shared" si="43"/>
        <v/>
      </c>
      <c r="BP46" s="68" t="str">
        <f t="shared" si="44"/>
        <v/>
      </c>
      <c r="BQ46" s="68" t="str">
        <f t="shared" si="45"/>
        <v/>
      </c>
      <c r="BR46" s="68" t="str">
        <f t="shared" si="46"/>
        <v/>
      </c>
      <c r="BS46" s="68" t="str">
        <f t="shared" si="47"/>
        <v/>
      </c>
    </row>
    <row r="47" spans="1:71" s="68" customFormat="1" ht="12" customHeight="1" thickTop="1" thickBot="1">
      <c r="A47" s="135"/>
      <c r="B47" s="136"/>
      <c r="C47" s="64"/>
      <c r="D47" s="64"/>
      <c r="E47" s="69"/>
      <c r="F47" s="72"/>
      <c r="G47" s="72"/>
      <c r="H47" s="73"/>
      <c r="I47" s="66"/>
      <c r="J47" s="74"/>
      <c r="K47" s="75"/>
      <c r="L47" s="67" t="str">
        <f>IF(COUNT(FIND('21智能查课'!$C$2,课表草稿!C47)),课表草稿!C47,"")</f>
        <v/>
      </c>
      <c r="M47" s="67" t="str">
        <f>IF(COUNT(FIND('21智能查课'!$C$2,课表草稿!D47)),课表草稿!D47,"")</f>
        <v/>
      </c>
      <c r="N47" s="67" t="str">
        <f>IF(COUNT(FIND('21智能查课'!$C$2,课表草稿!E47)),课表草稿!E47,"")</f>
        <v/>
      </c>
      <c r="O47" s="67" t="str">
        <f>IF(COUNT(FIND('21智能查课'!$C$2,课表草稿!F47)),课表草稿!F47,"")</f>
        <v/>
      </c>
      <c r="P47" s="67" t="str">
        <f>IF(COUNT(FIND('21智能查课'!$C$2,课表草稿!G47)),课表草稿!G47,"")</f>
        <v/>
      </c>
      <c r="Q47" s="68" t="str">
        <f>IF(COUNTIF(C47,"*"&amp;$H$4&amp;"*")&gt;0,C47,"")</f>
        <v/>
      </c>
      <c r="R47" s="68" t="str">
        <f>IF(COUNTIF(D47,"*"&amp;$H$4&amp;"*")&gt;0,D47,"")</f>
        <v/>
      </c>
      <c r="S47" s="68" t="str">
        <f>IF(COUNTIF(E47,"*"&amp;$H$4&amp;"*")&gt;0,E47,"")</f>
        <v/>
      </c>
      <c r="T47" s="68" t="str">
        <f>IF(COUNTIF(F47,"*"&amp;$H$4&amp;"*")&gt;0,F47,"")</f>
        <v/>
      </c>
      <c r="U47" s="68" t="str">
        <f>IF(COUNTIF(G47,"*"&amp;$H$4&amp;"*")&gt;0,G47,"")</f>
        <v/>
      </c>
      <c r="V47" s="68" t="str">
        <f>IF(COUNTIF(C47,"*"&amp;$H$5&amp;"*")&gt;0,C47,"")</f>
        <v/>
      </c>
      <c r="W47" s="68" t="str">
        <f>IF(COUNTIF(D47,"*"&amp;$H$5&amp;"*")&gt;0,D47,"")</f>
        <v/>
      </c>
      <c r="X47" s="68" t="str">
        <f>IF(COUNTIF(E47,"*"&amp;$H$5&amp;"*")&gt;0,E47,"")</f>
        <v/>
      </c>
      <c r="Y47" s="68" t="str">
        <f>IF(COUNTIF(F47,"*"&amp;$H$5&amp;"*")&gt;0,F47,"")</f>
        <v/>
      </c>
      <c r="Z47" s="68" t="str">
        <f>IF(COUNTIF(G47,"*"&amp;$H$5&amp;"*")&gt;0,G47,"")</f>
        <v/>
      </c>
      <c r="AA47" s="68" t="str">
        <f>IF(COUNTIF(C47,"*"&amp;$H$6&amp;"*")&gt;0,C47,"")</f>
        <v/>
      </c>
      <c r="AB47" s="68" t="str">
        <f>IF(COUNTIF(D47,"*"&amp;$H$6&amp;"*")&gt;0,D47,"")</f>
        <v/>
      </c>
      <c r="AC47" s="68" t="str">
        <f>IF(COUNTIF(E47,"*"&amp;$H$6&amp;"*")&gt;0,E47,"")</f>
        <v/>
      </c>
      <c r="AD47" s="68" t="str">
        <f>IF(COUNTIF(F47,"*"&amp;$H$6&amp;"*")&gt;0,F47,"")</f>
        <v/>
      </c>
      <c r="AE47" s="68" t="str">
        <f>IF(COUNTIF(G47,"*"&amp;$H$6&amp;"*")&gt;0,G47,"")</f>
        <v/>
      </c>
      <c r="AF47" s="68" t="str">
        <f>IF(COUNTIF(C47,"*"&amp;$H$7&amp;"*")&gt;0,C47,"")</f>
        <v/>
      </c>
      <c r="AG47" s="68" t="str">
        <f>IF(COUNTIF(D47,"*"&amp;$H$7&amp;"*")&gt;0,D47,"")</f>
        <v/>
      </c>
      <c r="AH47" s="68" t="str">
        <f>IF(COUNTIF(E47,"*"&amp;$H$7&amp;"*")&gt;0,E47,"")</f>
        <v/>
      </c>
      <c r="AI47" s="68" t="str">
        <f>IF(COUNTIF(F47,"*"&amp;$H$7&amp;"*")&gt;0,F47,"")</f>
        <v/>
      </c>
      <c r="AJ47" s="68" t="str">
        <f>IF(COUNTIF(G47,"*"&amp;$H$7&amp;"*")&gt;0,G47,"")</f>
        <v/>
      </c>
      <c r="AK47" s="68" t="str">
        <f>IF(COUNTIF(C47,"*"&amp;$H$8&amp;"*")&gt;0,C47,"")</f>
        <v/>
      </c>
      <c r="AL47" s="68" t="str">
        <f>IF(COUNTIF(D47,"*"&amp;$H$8&amp;"*")&gt;0,D47,"")</f>
        <v/>
      </c>
      <c r="AM47" s="68" t="str">
        <f>IF(COUNTIF(E47,"*"&amp;$H$8&amp;"*")&gt;0,E47,"")</f>
        <v/>
      </c>
      <c r="AN47" s="68" t="str">
        <f>IF(COUNTIF(F47,"*"&amp;$H$8&amp;"*")&gt;0,F47,"")</f>
        <v/>
      </c>
      <c r="AO47" s="68" t="str">
        <f>IF(COUNTIF(G47,"*"&amp;$H$8&amp;"*")&gt;0,G47,"")</f>
        <v/>
      </c>
      <c r="AP47" s="68" t="str">
        <f>IF(COUNTIF(C47,"*"&amp;$H$9&amp;"*")&gt;0,C47,"")</f>
        <v/>
      </c>
      <c r="AQ47" s="68" t="str">
        <f>IF(COUNTIF(D47,"*"&amp;$H$9&amp;"*")&gt;0,D47,"")</f>
        <v/>
      </c>
      <c r="AR47" s="68" t="str">
        <f>IF(COUNTIF(E47,"*"&amp;$H$9&amp;"*")&gt;0,E47,"")</f>
        <v/>
      </c>
      <c r="AS47" s="68" t="str">
        <f>IF(COUNTIF(F47,"*"&amp;$H$9&amp;"*")&gt;0,F47,"")</f>
        <v/>
      </c>
      <c r="AT47" s="68" t="str">
        <f>IF(COUNTIF(G47,"*"&amp;$H$9&amp;"*")&gt;0,G47,"")</f>
        <v/>
      </c>
      <c r="AU47" s="68" t="str">
        <f>IF(COUNTIF(C47,"*"&amp;$H$10&amp;"*")&gt;0,C47,"")</f>
        <v/>
      </c>
      <c r="AV47" s="68" t="str">
        <f>IF(COUNTIF(D47,"*"&amp;$H$10&amp;"*")&gt;0,D47,"")</f>
        <v/>
      </c>
      <c r="AW47" s="68" t="str">
        <f>IF(COUNTIF(E47,"*"&amp;$H$10&amp;"*")&gt;0,E47,"")</f>
        <v/>
      </c>
      <c r="AX47" s="68" t="str">
        <f>IF(COUNTIF(F47,"*"&amp;$H$10&amp;"*")&gt;0,F47,"")</f>
        <v/>
      </c>
      <c r="AY47" s="68" t="str">
        <f>IF(COUNTIF(G47,"*"&amp;$H$10&amp;"*")&gt;0,G47,"")</f>
        <v/>
      </c>
      <c r="AZ47" s="68" t="str">
        <f>IF(COUNTIF(C47,"*"&amp;$H$11&amp;"*")&gt;0,C47,"")</f>
        <v/>
      </c>
      <c r="BA47" s="68" t="str">
        <f>IF(COUNTIF(D47,"*"&amp;$H$11&amp;"*")&gt;0,D47,"")</f>
        <v/>
      </c>
      <c r="BB47" s="68" t="str">
        <f>IF(COUNTIF(E47,"*"&amp;$H$11&amp;"*")&gt;0,E47,"")</f>
        <v/>
      </c>
      <c r="BC47" s="68" t="str">
        <f>IF(COUNTIF(F47,"*"&amp;$H$11&amp;"*")&gt;0,F47,"")</f>
        <v/>
      </c>
      <c r="BD47" s="68" t="str">
        <f>IF(COUNTIF(G47,"*"&amp;$H$11&amp;"*")&gt;0,G47,"")</f>
        <v/>
      </c>
      <c r="BE47" s="68" t="str">
        <f>IF(COUNTIF(C47,"*"&amp;$H$12&amp;"*")&gt;0,C47,"")</f>
        <v/>
      </c>
      <c r="BF47" s="68" t="str">
        <f>IF(COUNTIF(D47,"*"&amp;$H$12&amp;"*")&gt;0,D47,"")</f>
        <v/>
      </c>
      <c r="BG47" s="68" t="str">
        <f>IF(COUNTIF(E47,"*"&amp;$H$12&amp;"*")&gt;0,E47,"")</f>
        <v/>
      </c>
      <c r="BH47" s="68" t="str">
        <f>IF(COUNTIF(F47,"*"&amp;$H$12&amp;"*")&gt;0,F47,"")</f>
        <v/>
      </c>
      <c r="BI47" s="68" t="str">
        <f>IF(COUNTIF(G47,"*"&amp;$H$12&amp;"*")&gt;0,G47,"")</f>
        <v/>
      </c>
      <c r="BJ47" s="68" t="str">
        <f t="shared" si="38"/>
        <v/>
      </c>
      <c r="BK47" s="68" t="str">
        <f t="shared" si="39"/>
        <v/>
      </c>
      <c r="BL47" s="68" t="str">
        <f t="shared" si="40"/>
        <v/>
      </c>
      <c r="BM47" s="68" t="str">
        <f t="shared" si="41"/>
        <v/>
      </c>
      <c r="BN47" s="68" t="str">
        <f t="shared" si="42"/>
        <v/>
      </c>
      <c r="BO47" s="68" t="str">
        <f t="shared" si="43"/>
        <v/>
      </c>
      <c r="BP47" s="68" t="str">
        <f t="shared" si="44"/>
        <v/>
      </c>
      <c r="BQ47" s="68" t="str">
        <f t="shared" si="45"/>
        <v/>
      </c>
      <c r="BR47" s="68" t="str">
        <f t="shared" si="46"/>
        <v/>
      </c>
      <c r="BS47" s="68" t="str">
        <f t="shared" si="47"/>
        <v/>
      </c>
    </row>
    <row r="48" spans="1:71" ht="69.95" hidden="1" customHeight="1" thickTop="1">
      <c r="A48" s="133" t="s">
        <v>91</v>
      </c>
      <c r="B48" s="133"/>
      <c r="C48" s="58" t="s">
        <v>182</v>
      </c>
      <c r="D48" s="58" t="s">
        <v>175</v>
      </c>
      <c r="E48" s="58" t="s">
        <v>186</v>
      </c>
      <c r="F48" s="97"/>
      <c r="G48" s="96"/>
      <c r="H48" s="16" t="s">
        <v>15</v>
      </c>
      <c r="I48" s="99" t="s">
        <v>162</v>
      </c>
      <c r="J48" s="129" t="s">
        <v>25</v>
      </c>
      <c r="K48" s="130" t="s">
        <v>26</v>
      </c>
      <c r="L48" s="5" t="str">
        <f>IF(COUNT(FIND('21智能查课'!$C$2,课表草稿!C48)),课表草稿!C48,"")</f>
        <v/>
      </c>
      <c r="M48" s="5" t="str">
        <f>IF(COUNT(FIND('21智能查课'!$C$2,课表草稿!D48)),课表草稿!D48,"")</f>
        <v/>
      </c>
      <c r="N48" s="5" t="str">
        <f>IF(COUNT(FIND('21智能查课'!$C$2,课表草稿!E48)),课表草稿!E48,"")</f>
        <v/>
      </c>
      <c r="O48" s="5" t="str">
        <f>IF(COUNT(FIND('21智能查课'!$C$2,课表草稿!F48)),课表草稿!F48,"")</f>
        <v/>
      </c>
      <c r="P48" s="5" t="str">
        <f>IF(COUNT(FIND('21智能查课'!$C$2,课表草稿!G48)),课表草稿!G48,"")</f>
        <v/>
      </c>
      <c r="Q48" s="23" t="str">
        <f t="shared" si="14"/>
        <v>[中国近现代史纲要]A2101
周云◇1-12周◇信工1,信工2,信工5¶</v>
      </c>
      <c r="R48" s="23" t="str">
        <f t="shared" si="14"/>
        <v>[工程制图习题]
李淼◇2-17周◇信工1,信工2¶</v>
      </c>
      <c r="S48" s="23" t="str">
        <f t="shared" si="14"/>
        <v>[数据结构]A1102
侯识华◇1-12周◇信工1,信工2¶
[数据结构实验]
侯识华◇13-16周◇信工1,信工2¶</v>
      </c>
      <c r="T48" s="23" t="str">
        <f t="shared" si="14"/>
        <v/>
      </c>
      <c r="U48" s="23" t="str">
        <f t="shared" si="14"/>
        <v/>
      </c>
      <c r="V48" t="str">
        <f t="shared" si="15"/>
        <v>[中国近现代史纲要]A2101
周云◇1-12周◇信工1,信工2,信工5¶</v>
      </c>
      <c r="W48" t="str">
        <f t="shared" si="15"/>
        <v>[工程制图习题]
李淼◇2-17周◇信工1,信工2¶</v>
      </c>
      <c r="X48" t="str">
        <f t="shared" si="15"/>
        <v>[数据结构]A1102
侯识华◇1-12周◇信工1,信工2¶
[数据结构实验]
侯识华◇13-16周◇信工1,信工2¶</v>
      </c>
      <c r="Y48" t="str">
        <f t="shared" si="15"/>
        <v/>
      </c>
      <c r="Z48" t="str">
        <f t="shared" si="15"/>
        <v/>
      </c>
      <c r="AA48" s="23" t="str">
        <f t="shared" si="16"/>
        <v/>
      </c>
      <c r="AB48" s="23" t="str">
        <f t="shared" si="16"/>
        <v/>
      </c>
      <c r="AC48" s="23" t="str">
        <f t="shared" si="16"/>
        <v/>
      </c>
      <c r="AD48" s="23" t="str">
        <f t="shared" si="16"/>
        <v/>
      </c>
      <c r="AE48" s="23" t="str">
        <f t="shared" si="16"/>
        <v/>
      </c>
      <c r="AF48" t="str">
        <f t="shared" si="17"/>
        <v/>
      </c>
      <c r="AG48" t="str">
        <f t="shared" si="17"/>
        <v/>
      </c>
      <c r="AH48" t="str">
        <f t="shared" si="17"/>
        <v/>
      </c>
      <c r="AI48" t="str">
        <f t="shared" si="17"/>
        <v/>
      </c>
      <c r="AJ48" t="str">
        <f t="shared" si="17"/>
        <v/>
      </c>
      <c r="AK48" s="23" t="str">
        <f t="shared" si="18"/>
        <v>[中国近现代史纲要]A2101
周云◇1-12周◇信工1,信工2,信工5¶</v>
      </c>
      <c r="AL48" s="23" t="str">
        <f t="shared" si="18"/>
        <v/>
      </c>
      <c r="AM48" s="23" t="str">
        <f t="shared" si="18"/>
        <v/>
      </c>
      <c r="AN48" s="23" t="str">
        <f t="shared" si="18"/>
        <v/>
      </c>
      <c r="AO48" s="23" t="str">
        <f t="shared" si="18"/>
        <v/>
      </c>
      <c r="AP48" t="str">
        <f t="shared" si="19"/>
        <v/>
      </c>
      <c r="AQ48" t="str">
        <f t="shared" si="19"/>
        <v/>
      </c>
      <c r="AR48" t="str">
        <f t="shared" si="19"/>
        <v/>
      </c>
      <c r="AS48" t="str">
        <f t="shared" si="19"/>
        <v/>
      </c>
      <c r="AT48" t="str">
        <f t="shared" si="19"/>
        <v/>
      </c>
      <c r="AU48" s="23" t="str">
        <f t="shared" si="20"/>
        <v>[中国近现代史纲要]A2101
周云◇1-12周◇信工1,信工2,信工5¶</v>
      </c>
      <c r="AV48" s="23" t="str">
        <f t="shared" si="20"/>
        <v>[工程制图习题]
李淼◇2-17周◇信工1,信工2¶</v>
      </c>
      <c r="AW48" s="23" t="str">
        <f t="shared" si="20"/>
        <v>[数据结构]A1102
侯识华◇1-12周◇信工1,信工2¶
[数据结构实验]
侯识华◇13-16周◇信工1,信工2¶</v>
      </c>
      <c r="AX48" s="23" t="str">
        <f t="shared" si="20"/>
        <v/>
      </c>
      <c r="AY48" s="23" t="str">
        <f t="shared" si="20"/>
        <v/>
      </c>
      <c r="AZ48" t="str">
        <f t="shared" si="21"/>
        <v>[中国近现代史纲要]A2101
周云◇1-12周◇信工1,信工2,信工5¶</v>
      </c>
      <c r="BA48" t="str">
        <f t="shared" si="21"/>
        <v>[工程制图习题]
李淼◇2-17周◇信工1,信工2¶</v>
      </c>
      <c r="BB48" t="str">
        <f t="shared" si="21"/>
        <v>[数据结构]A1102
侯识华◇1-12周◇信工1,信工2¶
[数据结构实验]
侯识华◇13-16周◇信工1,信工2¶</v>
      </c>
      <c r="BC48" t="str">
        <f t="shared" si="21"/>
        <v/>
      </c>
      <c r="BD48" t="str">
        <f t="shared" si="21"/>
        <v/>
      </c>
      <c r="BE48" s="23" t="str">
        <f t="shared" si="22"/>
        <v>[中国近现代史纲要]A2101
周云◇1-12周◇信工1,信工2,信工5¶</v>
      </c>
      <c r="BF48" s="23" t="str">
        <f t="shared" si="22"/>
        <v>[工程制图习题]
李淼◇2-17周◇信工1,信工2¶</v>
      </c>
      <c r="BG48" s="23" t="str">
        <f t="shared" si="22"/>
        <v>[数据结构]A1102
侯识华◇1-12周◇信工1,信工2¶
[数据结构实验]
侯识华◇13-16周◇信工1,信工2¶</v>
      </c>
      <c r="BH48" s="23" t="str">
        <f t="shared" si="22"/>
        <v/>
      </c>
      <c r="BI48" s="23" t="str">
        <f t="shared" si="22"/>
        <v/>
      </c>
      <c r="BJ48" t="str">
        <f t="shared" si="38"/>
        <v>[中国近现代史纲要]A2101
周云◇1-12周◇信工1,信工2,信工5¶</v>
      </c>
      <c r="BK48" t="str">
        <f t="shared" si="39"/>
        <v>[工程制图习题]
李淼◇2-17周◇信工1,信工2¶</v>
      </c>
      <c r="BL48" t="str">
        <f t="shared" si="40"/>
        <v>[数据结构]A1102
侯识华◇1-12周◇信工1,信工2¶
[数据结构实验]
侯识华◇13-16周◇信工1,信工2¶</v>
      </c>
      <c r="BM48" t="str">
        <f t="shared" si="41"/>
        <v/>
      </c>
      <c r="BN48" t="str">
        <f t="shared" si="42"/>
        <v/>
      </c>
      <c r="BO48" s="23" t="str">
        <f>IF(COUNTIF(C48,"*"&amp;$H$14&amp;"*")&gt;0,C48,"")</f>
        <v>[中国近现代史纲要]A2101
周云◇1-12周◇信工1,信工2,信工5¶</v>
      </c>
      <c r="BP48" s="23" t="str">
        <f t="shared" si="44"/>
        <v>[工程制图习题]
李淼◇2-17周◇信工1,信工2¶</v>
      </c>
      <c r="BQ48" s="23" t="str">
        <f t="shared" si="45"/>
        <v>[数据结构]A1102
侯识华◇1-12周◇信工1,信工2¶
[数据结构实验]
侯识华◇13-16周◇信工1,信工2¶</v>
      </c>
      <c r="BR48" s="23" t="str">
        <f t="shared" si="46"/>
        <v/>
      </c>
      <c r="BS48" s="23" t="str">
        <f t="shared" si="47"/>
        <v/>
      </c>
    </row>
    <row r="49" spans="1:71" ht="69.95" hidden="1" customHeight="1" thickTop="1">
      <c r="A49" s="133"/>
      <c r="B49" s="133"/>
      <c r="C49" s="104"/>
      <c r="D49" s="102"/>
      <c r="E49" s="97"/>
      <c r="F49" s="97"/>
      <c r="G49" s="96"/>
      <c r="H49" s="16" t="s">
        <v>16</v>
      </c>
      <c r="I49" s="99" t="s">
        <v>163</v>
      </c>
      <c r="J49" s="129"/>
      <c r="K49" s="131"/>
      <c r="L49" s="5" t="str">
        <f>IF(COUNT(FIND('21智能查课'!$C$2,课表草稿!C49)),课表草稿!C49,"")</f>
        <v/>
      </c>
      <c r="M49" s="5" t="str">
        <f>IF(COUNT(FIND('21智能查课'!$C$2,课表草稿!D49)),课表草稿!D49,"")</f>
        <v/>
      </c>
      <c r="N49" s="5" t="str">
        <f>IF(COUNT(FIND('21智能查课'!$C$2,课表草稿!E49)),课表草稿!E49,"")</f>
        <v/>
      </c>
      <c r="O49" s="5" t="str">
        <f>IF(COUNT(FIND('21智能查课'!$C$2,课表草稿!F49)),课表草稿!F49,"")</f>
        <v/>
      </c>
      <c r="P49" s="5" t="str">
        <f>IF(COUNT(FIND('21智能查课'!$C$2,课表草稿!G49)),课表草稿!G49,"")</f>
        <v/>
      </c>
      <c r="Q49" s="23" t="str">
        <f t="shared" si="14"/>
        <v/>
      </c>
      <c r="R49" s="23" t="str">
        <f t="shared" si="14"/>
        <v/>
      </c>
      <c r="S49" s="23" t="str">
        <f t="shared" si="14"/>
        <v/>
      </c>
      <c r="T49" s="23" t="str">
        <f t="shared" si="14"/>
        <v/>
      </c>
      <c r="U49" s="23" t="str">
        <f t="shared" si="14"/>
        <v/>
      </c>
      <c r="V49" t="str">
        <f t="shared" si="15"/>
        <v/>
      </c>
      <c r="W49" t="str">
        <f t="shared" si="15"/>
        <v/>
      </c>
      <c r="X49" t="str">
        <f t="shared" si="15"/>
        <v/>
      </c>
      <c r="Y49" t="str">
        <f t="shared" si="15"/>
        <v/>
      </c>
      <c r="Z49" t="str">
        <f t="shared" si="15"/>
        <v/>
      </c>
      <c r="AA49" s="23" t="str">
        <f t="shared" si="16"/>
        <v/>
      </c>
      <c r="AB49" s="23" t="str">
        <f t="shared" si="16"/>
        <v/>
      </c>
      <c r="AC49" s="23" t="str">
        <f t="shared" si="16"/>
        <v/>
      </c>
      <c r="AD49" s="23" t="str">
        <f t="shared" si="16"/>
        <v/>
      </c>
      <c r="AE49" s="23" t="str">
        <f t="shared" si="16"/>
        <v/>
      </c>
      <c r="AF49" t="str">
        <f t="shared" si="17"/>
        <v/>
      </c>
      <c r="AG49" t="str">
        <f t="shared" si="17"/>
        <v/>
      </c>
      <c r="AH49" t="str">
        <f t="shared" si="17"/>
        <v/>
      </c>
      <c r="AI49" t="str">
        <f t="shared" si="17"/>
        <v/>
      </c>
      <c r="AJ49" t="str">
        <f t="shared" si="17"/>
        <v/>
      </c>
      <c r="AK49" s="23" t="str">
        <f t="shared" si="18"/>
        <v/>
      </c>
      <c r="AL49" s="23" t="str">
        <f t="shared" si="18"/>
        <v/>
      </c>
      <c r="AM49" s="23" t="str">
        <f t="shared" si="18"/>
        <v/>
      </c>
      <c r="AN49" s="23" t="str">
        <f t="shared" si="18"/>
        <v/>
      </c>
      <c r="AO49" s="23" t="str">
        <f t="shared" si="18"/>
        <v/>
      </c>
      <c r="AP49" t="str">
        <f t="shared" si="19"/>
        <v/>
      </c>
      <c r="AQ49" t="str">
        <f t="shared" si="19"/>
        <v/>
      </c>
      <c r="AR49" t="str">
        <f t="shared" si="19"/>
        <v/>
      </c>
      <c r="AS49" t="str">
        <f t="shared" si="19"/>
        <v/>
      </c>
      <c r="AT49" t="str">
        <f t="shared" si="19"/>
        <v/>
      </c>
      <c r="AU49" s="23" t="str">
        <f t="shared" si="20"/>
        <v/>
      </c>
      <c r="AV49" s="23" t="str">
        <f t="shared" si="20"/>
        <v/>
      </c>
      <c r="AW49" s="23" t="str">
        <f t="shared" si="20"/>
        <v/>
      </c>
      <c r="AX49" s="23" t="str">
        <f t="shared" si="20"/>
        <v/>
      </c>
      <c r="AY49" s="23" t="str">
        <f t="shared" si="20"/>
        <v/>
      </c>
      <c r="AZ49" t="str">
        <f t="shared" si="21"/>
        <v/>
      </c>
      <c r="BA49" t="str">
        <f t="shared" si="21"/>
        <v/>
      </c>
      <c r="BB49" t="str">
        <f t="shared" si="21"/>
        <v/>
      </c>
      <c r="BC49" t="str">
        <f t="shared" si="21"/>
        <v/>
      </c>
      <c r="BD49" t="str">
        <f t="shared" si="21"/>
        <v/>
      </c>
      <c r="BE49" s="23" t="str">
        <f t="shared" si="22"/>
        <v/>
      </c>
      <c r="BF49" s="23" t="str">
        <f t="shared" si="22"/>
        <v/>
      </c>
      <c r="BG49" s="23" t="str">
        <f t="shared" si="22"/>
        <v/>
      </c>
      <c r="BH49" s="23" t="str">
        <f t="shared" si="22"/>
        <v/>
      </c>
      <c r="BI49" s="23" t="str">
        <f t="shared" si="22"/>
        <v/>
      </c>
      <c r="BJ49" t="str">
        <f t="shared" si="38"/>
        <v/>
      </c>
      <c r="BK49" t="str">
        <f t="shared" si="39"/>
        <v/>
      </c>
      <c r="BL49" t="str">
        <f t="shared" si="40"/>
        <v/>
      </c>
      <c r="BM49" t="str">
        <f t="shared" si="41"/>
        <v/>
      </c>
      <c r="BN49" t="str">
        <f t="shared" si="42"/>
        <v/>
      </c>
      <c r="BO49" s="23" t="str">
        <f t="shared" ref="BO49:BO58" si="48">IF(COUNTIF(C49,"*"&amp;$H$14&amp;"*")&gt;0,C49,"")</f>
        <v/>
      </c>
      <c r="BP49" s="23" t="str">
        <f t="shared" ref="BP49:BP58" si="49">IF(COUNTIF(D49,"*"&amp;$H$14&amp;"*")&gt;0,D49,"")</f>
        <v/>
      </c>
      <c r="BQ49" s="23" t="str">
        <f t="shared" ref="BQ49:BQ58" si="50">IF(COUNTIF(E49,"*"&amp;$H$14&amp;"*")&gt;0,E49,"")</f>
        <v/>
      </c>
      <c r="BR49" s="23" t="str">
        <f t="shared" ref="BR49:BR58" si="51">IF(COUNTIF(F49,"*"&amp;$H$14&amp;"*")&gt;0,F49,"")</f>
        <v/>
      </c>
      <c r="BS49" s="23" t="str">
        <f t="shared" ref="BS49:BS58" si="52">IF(COUNTIF(G49,"*"&amp;$H$14&amp;"*")&gt;0,G49,"")</f>
        <v/>
      </c>
    </row>
    <row r="50" spans="1:71" ht="69.95" hidden="1" customHeight="1" thickTop="1">
      <c r="A50" s="133"/>
      <c r="B50" s="133"/>
      <c r="C50" s="97"/>
      <c r="D50" s="96"/>
      <c r="E50" s="58" t="s">
        <v>197</v>
      </c>
      <c r="F50" s="58" t="s">
        <v>174</v>
      </c>
      <c r="G50" s="96"/>
      <c r="H50" s="16" t="s">
        <v>17</v>
      </c>
      <c r="I50" s="99" t="s">
        <v>164</v>
      </c>
      <c r="J50" s="129"/>
      <c r="K50" s="131"/>
      <c r="L50" s="5" t="str">
        <f>IF(COUNT(FIND('21智能查课'!$C$2,课表草稿!C50)),课表草稿!C50,"")</f>
        <v/>
      </c>
      <c r="M50" s="5" t="str">
        <f>IF(COUNT(FIND('21智能查课'!$C$2,课表草稿!D50)),课表草稿!D50,"")</f>
        <v/>
      </c>
      <c r="N50" s="5" t="str">
        <f>IF(COUNT(FIND('21智能查课'!$C$2,课表草稿!E50)),课表草稿!E50,"")</f>
        <v/>
      </c>
      <c r="O50" s="5" t="str">
        <f>IF(COUNT(FIND('21智能查课'!$C$2,课表草稿!F50)),课表草稿!F50,"")</f>
        <v/>
      </c>
      <c r="P50" s="5" t="str">
        <f>IF(COUNT(FIND('21智能查课'!$C$2,课表草稿!G50)),课表草稿!G50,"")</f>
        <v/>
      </c>
      <c r="Q50" s="23" t="str">
        <f t="shared" si="14"/>
        <v/>
      </c>
      <c r="R50" s="23" t="str">
        <f t="shared" si="14"/>
        <v/>
      </c>
      <c r="S50" s="23" t="str">
        <f t="shared" si="14"/>
        <v/>
      </c>
      <c r="T50" s="23" t="str">
        <f t="shared" si="14"/>
        <v/>
      </c>
      <c r="U50" s="23" t="str">
        <f t="shared" si="14"/>
        <v/>
      </c>
      <c r="V50" t="str">
        <f t="shared" si="15"/>
        <v/>
      </c>
      <c r="W50" t="str">
        <f t="shared" si="15"/>
        <v/>
      </c>
      <c r="X50" t="str">
        <f t="shared" si="15"/>
        <v/>
      </c>
      <c r="Y50" t="str">
        <f t="shared" si="15"/>
        <v/>
      </c>
      <c r="Z50" t="str">
        <f t="shared" si="15"/>
        <v/>
      </c>
      <c r="AA50" s="23" t="str">
        <f t="shared" si="16"/>
        <v/>
      </c>
      <c r="AB50" s="23" t="str">
        <f t="shared" si="16"/>
        <v/>
      </c>
      <c r="AC50" s="23" t="str">
        <f t="shared" si="16"/>
        <v>[数据结构]A1103
罗智峰◇1-16周◇信工3,信工4¶</v>
      </c>
      <c r="AD50" s="23" t="str">
        <f t="shared" si="16"/>
        <v>[工程制图习题]
彭华明◇2-17周◇信工3,信工4,信工5,信创¶</v>
      </c>
      <c r="AE50" s="23" t="str">
        <f t="shared" si="16"/>
        <v/>
      </c>
      <c r="AF50" t="str">
        <f t="shared" si="17"/>
        <v/>
      </c>
      <c r="AG50" t="str">
        <f t="shared" si="17"/>
        <v/>
      </c>
      <c r="AH50" t="str">
        <f t="shared" si="17"/>
        <v>[数据结构]A1103
罗智峰◇1-16周◇信工3,信工4¶</v>
      </c>
      <c r="AI50" t="str">
        <f t="shared" si="17"/>
        <v>[工程制图习题]
彭华明◇2-17周◇信工3,信工4,信工5,信创¶</v>
      </c>
      <c r="AJ50" t="str">
        <f t="shared" si="17"/>
        <v/>
      </c>
      <c r="AK50" s="23" t="str">
        <f t="shared" si="18"/>
        <v/>
      </c>
      <c r="AL50" s="23" t="str">
        <f t="shared" si="18"/>
        <v/>
      </c>
      <c r="AM50" s="23" t="str">
        <f t="shared" si="18"/>
        <v/>
      </c>
      <c r="AN50" s="23" t="str">
        <f t="shared" si="18"/>
        <v>[工程制图习题]
彭华明◇2-17周◇信工3,信工4,信工5,信创¶</v>
      </c>
      <c r="AO50" s="23" t="str">
        <f t="shared" si="18"/>
        <v/>
      </c>
      <c r="AP50" t="str">
        <f t="shared" si="19"/>
        <v/>
      </c>
      <c r="AQ50" t="str">
        <f t="shared" si="19"/>
        <v/>
      </c>
      <c r="AR50" t="str">
        <f t="shared" si="19"/>
        <v/>
      </c>
      <c r="AS50" t="str">
        <f t="shared" si="19"/>
        <v>[工程制图习题]
彭华明◇2-17周◇信工3,信工4,信工5,信创¶</v>
      </c>
      <c r="AT50" t="str">
        <f t="shared" si="19"/>
        <v/>
      </c>
      <c r="AU50" s="23" t="str">
        <f t="shared" si="20"/>
        <v/>
      </c>
      <c r="AV50" s="23" t="str">
        <f t="shared" si="20"/>
        <v/>
      </c>
      <c r="AW50" s="23" t="str">
        <f t="shared" si="20"/>
        <v>[数据结构]A1103
罗智峰◇1-16周◇信工3,信工4¶</v>
      </c>
      <c r="AX50" s="23" t="str">
        <f t="shared" si="20"/>
        <v>[工程制图习题]
彭华明◇2-17周◇信工3,信工4,信工5,信创¶</v>
      </c>
      <c r="AY50" s="23" t="str">
        <f t="shared" si="20"/>
        <v/>
      </c>
      <c r="AZ50" t="str">
        <f t="shared" si="21"/>
        <v/>
      </c>
      <c r="BA50" t="str">
        <f t="shared" si="21"/>
        <v/>
      </c>
      <c r="BB50" t="str">
        <f t="shared" si="21"/>
        <v>[数据结构]A1103
罗智峰◇1-16周◇信工3,信工4¶</v>
      </c>
      <c r="BC50" t="str">
        <f t="shared" si="21"/>
        <v>[工程制图习题]
彭华明◇2-17周◇信工3,信工4,信工5,信创¶</v>
      </c>
      <c r="BD50" t="str">
        <f t="shared" si="21"/>
        <v/>
      </c>
      <c r="BE50" s="23" t="str">
        <f t="shared" si="22"/>
        <v/>
      </c>
      <c r="BF50" s="23" t="str">
        <f t="shared" si="22"/>
        <v/>
      </c>
      <c r="BG50" s="23" t="str">
        <f t="shared" si="22"/>
        <v>[数据结构]A1103
罗智峰◇1-16周◇信工3,信工4¶</v>
      </c>
      <c r="BH50" s="23" t="str">
        <f t="shared" si="22"/>
        <v>[工程制图习题]
彭华明◇2-17周◇信工3,信工4,信工5,信创¶</v>
      </c>
      <c r="BI50" s="23" t="str">
        <f t="shared" si="22"/>
        <v/>
      </c>
      <c r="BJ50" t="str">
        <f t="shared" si="38"/>
        <v/>
      </c>
      <c r="BK50" t="str">
        <f t="shared" si="39"/>
        <v/>
      </c>
      <c r="BL50" t="str">
        <f t="shared" si="40"/>
        <v>[数据结构]A1103
罗智峰◇1-16周◇信工3,信工4¶</v>
      </c>
      <c r="BM50" t="str">
        <f t="shared" si="41"/>
        <v>[工程制图习题]
彭华明◇2-17周◇信工3,信工4,信工5,信创¶</v>
      </c>
      <c r="BN50" t="str">
        <f t="shared" si="42"/>
        <v/>
      </c>
      <c r="BO50" s="23" t="str">
        <f t="shared" si="48"/>
        <v/>
      </c>
      <c r="BP50" s="23" t="str">
        <f t="shared" si="49"/>
        <v/>
      </c>
      <c r="BQ50" s="23" t="str">
        <f t="shared" si="50"/>
        <v>[数据结构]A1103
罗智峰◇1-16周◇信工3,信工4¶</v>
      </c>
      <c r="BR50" s="23" t="str">
        <f t="shared" si="51"/>
        <v>[工程制图习题]
彭华明◇2-17周◇信工3,信工4,信工5,信创¶</v>
      </c>
      <c r="BS50" s="23" t="str">
        <f t="shared" si="52"/>
        <v/>
      </c>
    </row>
    <row r="51" spans="1:71" ht="69.95" hidden="1" customHeight="1" thickTop="1" thickBot="1">
      <c r="A51" s="133"/>
      <c r="B51" s="133"/>
      <c r="C51" s="97"/>
      <c r="D51" s="98"/>
      <c r="E51" s="104"/>
      <c r="F51" s="102"/>
      <c r="G51" s="98"/>
      <c r="H51" s="16" t="s">
        <v>18</v>
      </c>
      <c r="I51" s="45" t="s">
        <v>159</v>
      </c>
      <c r="J51" s="129"/>
      <c r="K51" s="131"/>
      <c r="L51" s="5" t="str">
        <f>IF(COUNT(FIND('21智能查课'!$C$2,课表草稿!C51)),课表草稿!C51,"")</f>
        <v/>
      </c>
      <c r="M51" s="5" t="str">
        <f>IF(COUNT(FIND('21智能查课'!$C$2,课表草稿!D51)),课表草稿!D51,"")</f>
        <v/>
      </c>
      <c r="N51" s="5" t="str">
        <f>IF(COUNT(FIND('21智能查课'!$C$2,课表草稿!E51)),课表草稿!E51,"")</f>
        <v/>
      </c>
      <c r="O51" s="5" t="str">
        <f>IF(COUNT(FIND('21智能查课'!$C$2,课表草稿!F51)),课表草稿!F51,"")</f>
        <v/>
      </c>
      <c r="P51" s="5" t="str">
        <f>IF(COUNT(FIND('21智能查课'!$C$2,课表草稿!G51)),课表草稿!G51,"")</f>
        <v/>
      </c>
      <c r="Q51" s="23" t="str">
        <f t="shared" si="14"/>
        <v/>
      </c>
      <c r="R51" s="23" t="str">
        <f t="shared" si="14"/>
        <v/>
      </c>
      <c r="S51" s="23" t="str">
        <f t="shared" si="14"/>
        <v/>
      </c>
      <c r="T51" s="23" t="str">
        <f t="shared" si="14"/>
        <v/>
      </c>
      <c r="U51" s="23" t="str">
        <f t="shared" si="14"/>
        <v/>
      </c>
      <c r="V51" t="str">
        <f t="shared" si="15"/>
        <v/>
      </c>
      <c r="W51" t="str">
        <f t="shared" si="15"/>
        <v/>
      </c>
      <c r="X51" t="str">
        <f t="shared" si="15"/>
        <v/>
      </c>
      <c r="Y51" t="str">
        <f t="shared" si="15"/>
        <v/>
      </c>
      <c r="Z51" t="str">
        <f t="shared" si="15"/>
        <v/>
      </c>
      <c r="AA51" s="23" t="str">
        <f>IF(COUNTIF(C51,"*"&amp;$H$6&amp;"*")&gt;0,C51,"")</f>
        <v/>
      </c>
      <c r="AB51" s="23" t="str">
        <f t="shared" ref="AB51:AE57" si="53">IF(COUNTIF(D51,"*"&amp;$H$6&amp;"*")&gt;0,D51,"")</f>
        <v/>
      </c>
      <c r="AC51" s="23" t="str">
        <f t="shared" si="53"/>
        <v/>
      </c>
      <c r="AD51" s="23" t="str">
        <f t="shared" si="53"/>
        <v/>
      </c>
      <c r="AE51" s="23" t="str">
        <f t="shared" si="53"/>
        <v/>
      </c>
      <c r="AF51" t="str">
        <f t="shared" si="17"/>
        <v/>
      </c>
      <c r="AG51" t="str">
        <f t="shared" si="17"/>
        <v/>
      </c>
      <c r="AH51" t="str">
        <f t="shared" si="17"/>
        <v/>
      </c>
      <c r="AI51" t="str">
        <f t="shared" si="17"/>
        <v/>
      </c>
      <c r="AJ51" t="str">
        <f t="shared" si="17"/>
        <v/>
      </c>
      <c r="AK51" s="23" t="str">
        <f t="shared" si="18"/>
        <v/>
      </c>
      <c r="AL51" s="23" t="str">
        <f t="shared" si="18"/>
        <v/>
      </c>
      <c r="AM51" s="23" t="str">
        <f t="shared" si="18"/>
        <v/>
      </c>
      <c r="AN51" s="23" t="str">
        <f t="shared" si="18"/>
        <v/>
      </c>
      <c r="AO51" s="23" t="str">
        <f t="shared" si="18"/>
        <v/>
      </c>
      <c r="AP51" t="str">
        <f t="shared" si="19"/>
        <v/>
      </c>
      <c r="AQ51" t="str">
        <f t="shared" si="19"/>
        <v/>
      </c>
      <c r="AR51" t="str">
        <f t="shared" si="19"/>
        <v/>
      </c>
      <c r="AS51" t="str">
        <f t="shared" si="19"/>
        <v/>
      </c>
      <c r="AT51" t="str">
        <f t="shared" si="19"/>
        <v/>
      </c>
      <c r="AU51" s="23" t="str">
        <f t="shared" si="20"/>
        <v/>
      </c>
      <c r="AV51" s="23" t="str">
        <f t="shared" si="20"/>
        <v/>
      </c>
      <c r="AW51" s="23" t="str">
        <f t="shared" si="20"/>
        <v/>
      </c>
      <c r="AX51" s="23" t="str">
        <f t="shared" si="20"/>
        <v/>
      </c>
      <c r="AY51" s="23" t="str">
        <f t="shared" si="20"/>
        <v/>
      </c>
      <c r="AZ51" t="str">
        <f t="shared" si="21"/>
        <v/>
      </c>
      <c r="BA51" t="str">
        <f t="shared" si="21"/>
        <v/>
      </c>
      <c r="BB51" t="str">
        <f t="shared" si="21"/>
        <v/>
      </c>
      <c r="BC51" t="str">
        <f t="shared" si="21"/>
        <v/>
      </c>
      <c r="BD51" t="str">
        <f t="shared" si="21"/>
        <v/>
      </c>
      <c r="BE51" s="23" t="str">
        <f t="shared" si="22"/>
        <v/>
      </c>
      <c r="BF51" s="23" t="str">
        <f t="shared" si="22"/>
        <v/>
      </c>
      <c r="BG51" s="23" t="str">
        <f t="shared" si="22"/>
        <v/>
      </c>
      <c r="BH51" s="23" t="str">
        <f t="shared" si="22"/>
        <v/>
      </c>
      <c r="BI51" s="23" t="str">
        <f t="shared" si="22"/>
        <v/>
      </c>
      <c r="BJ51" t="str">
        <f t="shared" si="38"/>
        <v/>
      </c>
      <c r="BK51" t="str">
        <f t="shared" si="39"/>
        <v/>
      </c>
      <c r="BL51" t="str">
        <f t="shared" si="40"/>
        <v/>
      </c>
      <c r="BM51" t="str">
        <f t="shared" si="41"/>
        <v/>
      </c>
      <c r="BN51" t="str">
        <f t="shared" si="42"/>
        <v/>
      </c>
      <c r="BO51" s="23" t="str">
        <f t="shared" si="48"/>
        <v/>
      </c>
      <c r="BP51" s="23" t="str">
        <f t="shared" si="49"/>
        <v/>
      </c>
      <c r="BQ51" s="23" t="str">
        <f t="shared" si="50"/>
        <v/>
      </c>
      <c r="BR51" s="23" t="str">
        <f t="shared" si="51"/>
        <v/>
      </c>
      <c r="BS51" s="23" t="str">
        <f t="shared" si="52"/>
        <v/>
      </c>
    </row>
    <row r="52" spans="1:71" ht="69.95" hidden="1" customHeight="1" thickTop="1">
      <c r="A52" s="133"/>
      <c r="B52" s="133"/>
      <c r="C52" s="103"/>
      <c r="D52" s="96"/>
      <c r="E52" s="96"/>
      <c r="F52" s="102"/>
      <c r="G52" s="58" t="s">
        <v>209</v>
      </c>
      <c r="H52" s="16" t="s">
        <v>19</v>
      </c>
      <c r="I52" s="99" t="s">
        <v>164</v>
      </c>
      <c r="J52" s="129"/>
      <c r="K52" s="131"/>
      <c r="L52" s="5" t="str">
        <f>IF(COUNT(FIND('21智能查课'!$C$2,课表草稿!C52)),课表草稿!C52,"")</f>
        <v/>
      </c>
      <c r="M52" s="5" t="str">
        <f>IF(COUNT(FIND('21智能查课'!$C$2,课表草稿!D52)),课表草稿!D52,"")</f>
        <v/>
      </c>
      <c r="N52" s="5" t="str">
        <f>IF(COUNT(FIND('21智能查课'!$C$2,课表草稿!E52)),课表草稿!E52,"")</f>
        <v/>
      </c>
      <c r="O52" s="5" t="str">
        <f>IF(COUNT(FIND('21智能查课'!$C$2,课表草稿!F52)),课表草稿!F52,"")</f>
        <v/>
      </c>
      <c r="P52" s="5" t="str">
        <f>IF(COUNT(FIND('21智能查课'!$C$2,课表草稿!G52)),课表草稿!G52,"")</f>
        <v/>
      </c>
      <c r="Q52" s="23" t="str">
        <f t="shared" si="14"/>
        <v/>
      </c>
      <c r="R52" s="23" t="str">
        <f t="shared" si="14"/>
        <v/>
      </c>
      <c r="S52" s="23" t="str">
        <f t="shared" si="14"/>
        <v/>
      </c>
      <c r="T52" s="23" t="str">
        <f t="shared" si="14"/>
        <v/>
      </c>
      <c r="U52" s="23" t="str">
        <f t="shared" si="14"/>
        <v/>
      </c>
      <c r="V52" t="str">
        <f t="shared" si="15"/>
        <v/>
      </c>
      <c r="W52" t="str">
        <f t="shared" si="15"/>
        <v/>
      </c>
      <c r="X52" t="str">
        <f t="shared" si="15"/>
        <v/>
      </c>
      <c r="Y52" t="str">
        <f t="shared" si="15"/>
        <v/>
      </c>
      <c r="Z52" t="str">
        <f t="shared" si="15"/>
        <v/>
      </c>
      <c r="AA52" s="23" t="str">
        <f t="shared" ref="AA52:AA57" si="54">IF(COUNTIF(C52,"*"&amp;$H$6&amp;"*")&gt;0,C52,"")</f>
        <v/>
      </c>
      <c r="AB52" s="23" t="str">
        <f t="shared" si="53"/>
        <v/>
      </c>
      <c r="AC52" s="23" t="str">
        <f t="shared" si="53"/>
        <v/>
      </c>
      <c r="AD52" s="23" t="str">
        <f t="shared" si="53"/>
        <v/>
      </c>
      <c r="AE52" s="23" t="str">
        <f t="shared" si="53"/>
        <v/>
      </c>
      <c r="AF52" t="str">
        <f t="shared" si="17"/>
        <v/>
      </c>
      <c r="AG52" t="str">
        <f t="shared" si="17"/>
        <v/>
      </c>
      <c r="AH52" t="str">
        <f t="shared" si="17"/>
        <v/>
      </c>
      <c r="AI52" t="str">
        <f t="shared" si="17"/>
        <v/>
      </c>
      <c r="AJ52" t="str">
        <f t="shared" si="17"/>
        <v/>
      </c>
      <c r="AK52" s="23" t="str">
        <f t="shared" si="18"/>
        <v/>
      </c>
      <c r="AL52" s="23" t="str">
        <f t="shared" si="18"/>
        <v/>
      </c>
      <c r="AM52" s="23" t="str">
        <f t="shared" si="18"/>
        <v/>
      </c>
      <c r="AN52" s="23" t="str">
        <f t="shared" si="18"/>
        <v/>
      </c>
      <c r="AO52" s="23" t="str">
        <f t="shared" si="18"/>
        <v>[工程制图]A3407
彭华明◇1-16周◇信工5,信创¶</v>
      </c>
      <c r="AP52" t="str">
        <f t="shared" si="19"/>
        <v/>
      </c>
      <c r="AQ52" t="str">
        <f t="shared" si="19"/>
        <v/>
      </c>
      <c r="AR52" t="str">
        <f t="shared" si="19"/>
        <v/>
      </c>
      <c r="AS52" t="str">
        <f t="shared" si="19"/>
        <v/>
      </c>
      <c r="AT52" t="str">
        <f t="shared" si="19"/>
        <v>[工程制图]A3407
彭华明◇1-16周◇信工5,信创¶</v>
      </c>
      <c r="AU52" s="23" t="str">
        <f t="shared" si="20"/>
        <v/>
      </c>
      <c r="AV52" s="23" t="str">
        <f t="shared" si="20"/>
        <v/>
      </c>
      <c r="AW52" s="23" t="str">
        <f t="shared" si="20"/>
        <v/>
      </c>
      <c r="AX52" s="23" t="str">
        <f t="shared" si="20"/>
        <v/>
      </c>
      <c r="AY52" s="23" t="str">
        <f t="shared" si="20"/>
        <v>[工程制图]A3407
彭华明◇1-16周◇信工5,信创¶</v>
      </c>
      <c r="AZ52" t="str">
        <f t="shared" si="21"/>
        <v/>
      </c>
      <c r="BA52" t="str">
        <f t="shared" si="21"/>
        <v/>
      </c>
      <c r="BB52" t="str">
        <f t="shared" si="21"/>
        <v/>
      </c>
      <c r="BC52" t="str">
        <f t="shared" si="21"/>
        <v/>
      </c>
      <c r="BD52" t="str">
        <f t="shared" si="21"/>
        <v>[工程制图]A3407
彭华明◇1-16周◇信工5,信创¶</v>
      </c>
      <c r="BE52" s="23" t="str">
        <f t="shared" si="22"/>
        <v/>
      </c>
      <c r="BF52" s="23" t="str">
        <f t="shared" si="22"/>
        <v/>
      </c>
      <c r="BG52" s="23" t="str">
        <f t="shared" si="22"/>
        <v/>
      </c>
      <c r="BH52" s="23" t="str">
        <f t="shared" si="22"/>
        <v/>
      </c>
      <c r="BI52" s="23" t="str">
        <f t="shared" si="22"/>
        <v>[工程制图]A3407
彭华明◇1-16周◇信工5,信创¶</v>
      </c>
      <c r="BJ52" t="str">
        <f t="shared" si="38"/>
        <v/>
      </c>
      <c r="BK52" t="str">
        <f t="shared" si="39"/>
        <v/>
      </c>
      <c r="BL52" t="str">
        <f t="shared" si="40"/>
        <v/>
      </c>
      <c r="BM52" t="str">
        <f t="shared" si="41"/>
        <v/>
      </c>
      <c r="BN52" t="str">
        <f t="shared" si="42"/>
        <v>[工程制图]A3407
彭华明◇1-16周◇信工5,信创¶</v>
      </c>
      <c r="BO52" s="23" t="str">
        <f t="shared" si="48"/>
        <v/>
      </c>
      <c r="BP52" s="23" t="str">
        <f t="shared" si="49"/>
        <v/>
      </c>
      <c r="BQ52" s="23" t="str">
        <f t="shared" si="50"/>
        <v/>
      </c>
      <c r="BR52" s="23" t="str">
        <f t="shared" si="51"/>
        <v/>
      </c>
      <c r="BS52" s="23" t="str">
        <f t="shared" si="52"/>
        <v>[工程制图]A3407
彭华明◇1-16周◇信工5,信创¶</v>
      </c>
    </row>
    <row r="53" spans="1:71" ht="69.95" hidden="1" customHeight="1" thickTop="1">
      <c r="A53" s="133"/>
      <c r="B53" s="133"/>
      <c r="C53" s="96"/>
      <c r="D53" s="58" t="s">
        <v>211</v>
      </c>
      <c r="E53" s="58" t="s">
        <v>212</v>
      </c>
      <c r="F53" s="102"/>
      <c r="G53" s="102"/>
      <c r="H53" s="16" t="s">
        <v>152</v>
      </c>
      <c r="I53" s="99" t="s">
        <v>165</v>
      </c>
      <c r="J53" s="129"/>
      <c r="K53" s="131"/>
      <c r="L53" s="5" t="str">
        <f>IF(COUNT(FIND('21智能查课'!$C$2,课表草稿!C53)),课表草稿!C53,"")</f>
        <v/>
      </c>
      <c r="M53" s="5" t="str">
        <f>IF(COUNT(FIND('21智能查课'!$C$2,课表草稿!D53)),课表草稿!D53,"")</f>
        <v/>
      </c>
      <c r="N53" s="5" t="str">
        <f>IF(COUNT(FIND('21智能查课'!$C$2,课表草稿!E53)),课表草稿!E53,"")</f>
        <v/>
      </c>
      <c r="O53" s="5" t="str">
        <f>IF(COUNT(FIND('21智能查课'!$C$2,课表草稿!F53)),课表草稿!F53,"")</f>
        <v/>
      </c>
      <c r="P53" s="5" t="str">
        <f>IF(COUNT(FIND('21智能查课'!$C$2,课表草稿!G53)),课表草稿!G53,"")</f>
        <v/>
      </c>
      <c r="Q53" s="23" t="str">
        <f t="shared" si="14"/>
        <v/>
      </c>
      <c r="R53" s="23" t="str">
        <f t="shared" si="14"/>
        <v/>
      </c>
      <c r="S53" s="23" t="str">
        <f t="shared" si="14"/>
        <v/>
      </c>
      <c r="T53" s="23" t="str">
        <f t="shared" si="14"/>
        <v/>
      </c>
      <c r="U53" s="23" t="str">
        <f t="shared" si="14"/>
        <v/>
      </c>
      <c r="V53" t="str">
        <f t="shared" si="15"/>
        <v/>
      </c>
      <c r="W53" t="str">
        <f t="shared" si="15"/>
        <v/>
      </c>
      <c r="X53" t="str">
        <f t="shared" si="15"/>
        <v/>
      </c>
      <c r="Y53" t="str">
        <f t="shared" si="15"/>
        <v/>
      </c>
      <c r="Z53" t="str">
        <f t="shared" si="15"/>
        <v/>
      </c>
      <c r="AA53" s="23" t="str">
        <f t="shared" si="54"/>
        <v/>
      </c>
      <c r="AB53" s="23" t="str">
        <f t="shared" si="53"/>
        <v/>
      </c>
      <c r="AC53" s="23" t="str">
        <f t="shared" si="53"/>
        <v/>
      </c>
      <c r="AD53" s="23" t="str">
        <f t="shared" si="53"/>
        <v/>
      </c>
      <c r="AE53" s="23" t="str">
        <f t="shared" si="53"/>
        <v/>
      </c>
      <c r="AF53" t="str">
        <f t="shared" si="17"/>
        <v/>
      </c>
      <c r="AG53" t="str">
        <f t="shared" si="17"/>
        <v/>
      </c>
      <c r="AH53" t="str">
        <f t="shared" si="17"/>
        <v/>
      </c>
      <c r="AI53" t="str">
        <f t="shared" si="17"/>
        <v/>
      </c>
      <c r="AJ53" t="str">
        <f t="shared" si="17"/>
        <v/>
      </c>
      <c r="AK53" s="23" t="str">
        <f t="shared" si="18"/>
        <v/>
      </c>
      <c r="AL53" s="23" t="str">
        <f t="shared" si="18"/>
        <v/>
      </c>
      <c r="AM53" s="23" t="str">
        <f t="shared" si="18"/>
        <v/>
      </c>
      <c r="AN53" s="23" t="str">
        <f t="shared" si="18"/>
        <v/>
      </c>
      <c r="AO53" s="23" t="str">
        <f t="shared" si="18"/>
        <v/>
      </c>
      <c r="AP53" t="str">
        <f t="shared" si="19"/>
        <v/>
      </c>
      <c r="AQ53" t="str">
        <f t="shared" si="19"/>
        <v>[工科数学分析]A3302
程永宽◇1-18周◇信创,软创,自创¶</v>
      </c>
      <c r="AR53" t="str">
        <f t="shared" si="19"/>
        <v>[数据结构]A1404
郭锴凌◇1-16周◇信创¶</v>
      </c>
      <c r="AS53" t="str">
        <f t="shared" si="19"/>
        <v/>
      </c>
      <c r="AT53" t="str">
        <f t="shared" si="19"/>
        <v/>
      </c>
      <c r="AU53" s="23" t="str">
        <f t="shared" si="20"/>
        <v/>
      </c>
      <c r="AV53" s="23" t="str">
        <f t="shared" si="20"/>
        <v>[工科数学分析]A3302
程永宽◇1-18周◇信创,软创,自创¶</v>
      </c>
      <c r="AW53" s="23" t="str">
        <f t="shared" si="20"/>
        <v>[数据结构]A1404
郭锴凌◇1-16周◇信创¶</v>
      </c>
      <c r="AX53" s="23" t="str">
        <f t="shared" si="20"/>
        <v/>
      </c>
      <c r="AY53" s="23" t="str">
        <f t="shared" si="20"/>
        <v/>
      </c>
      <c r="AZ53" t="str">
        <f t="shared" si="21"/>
        <v/>
      </c>
      <c r="BA53" t="str">
        <f t="shared" si="21"/>
        <v>[工科数学分析]A3302
程永宽◇1-18周◇信创,软创,自创¶</v>
      </c>
      <c r="BB53" t="str">
        <f t="shared" si="21"/>
        <v>[数据结构]A1404
郭锴凌◇1-16周◇信创¶</v>
      </c>
      <c r="BC53" t="str">
        <f t="shared" si="21"/>
        <v/>
      </c>
      <c r="BD53" t="str">
        <f t="shared" si="21"/>
        <v/>
      </c>
      <c r="BE53" s="23" t="str">
        <f t="shared" si="22"/>
        <v/>
      </c>
      <c r="BF53" s="23" t="str">
        <f t="shared" si="22"/>
        <v>[工科数学分析]A3302
程永宽◇1-18周◇信创,软创,自创¶</v>
      </c>
      <c r="BG53" s="23" t="str">
        <f t="shared" si="22"/>
        <v>[数据结构]A1404
郭锴凌◇1-16周◇信创¶</v>
      </c>
      <c r="BH53" s="23" t="str">
        <f t="shared" si="22"/>
        <v/>
      </c>
      <c r="BI53" s="23" t="str">
        <f t="shared" si="22"/>
        <v/>
      </c>
      <c r="BJ53" t="str">
        <f t="shared" si="38"/>
        <v/>
      </c>
      <c r="BK53" t="str">
        <f t="shared" si="39"/>
        <v>[工科数学分析]A3302
程永宽◇1-18周◇信创,软创,自创¶</v>
      </c>
      <c r="BL53" t="str">
        <f t="shared" si="40"/>
        <v>[数据结构]A1404
郭锴凌◇1-16周◇信创¶</v>
      </c>
      <c r="BM53" t="str">
        <f t="shared" si="41"/>
        <v/>
      </c>
      <c r="BN53" t="str">
        <f t="shared" si="42"/>
        <v/>
      </c>
      <c r="BO53" s="23" t="str">
        <f t="shared" si="48"/>
        <v/>
      </c>
      <c r="BP53" s="23" t="str">
        <f t="shared" si="49"/>
        <v>[工科数学分析]A3302
程永宽◇1-18周◇信创,软创,自创¶</v>
      </c>
      <c r="BQ53" s="23" t="str">
        <f t="shared" si="50"/>
        <v>[数据结构]A1404
郭锴凌◇1-16周◇信创¶</v>
      </c>
      <c r="BR53" s="23" t="str">
        <f t="shared" si="51"/>
        <v/>
      </c>
      <c r="BS53" s="23" t="str">
        <f t="shared" si="52"/>
        <v/>
      </c>
    </row>
    <row r="54" spans="1:71" s="68" customFormat="1" ht="12" customHeight="1" thickTop="1" thickBot="1">
      <c r="A54" s="133"/>
      <c r="B54" s="133"/>
      <c r="C54" s="64"/>
      <c r="D54" s="70"/>
      <c r="E54" s="71"/>
      <c r="F54" s="69"/>
      <c r="G54" s="70"/>
      <c r="H54" s="79"/>
      <c r="I54" s="80"/>
      <c r="J54" s="129"/>
      <c r="K54" s="131"/>
      <c r="L54" s="67" t="str">
        <f>IF(COUNT(FIND('21智能查课'!$C$2,课表草稿!C54)),课表草稿!C54,"")</f>
        <v/>
      </c>
      <c r="M54" s="67" t="str">
        <f>IF(COUNT(FIND('21智能查课'!$C$2,课表草稿!D54)),课表草稿!D54,"")</f>
        <v/>
      </c>
      <c r="N54" s="67" t="str">
        <f>IF(COUNT(FIND('21智能查课'!$C$2,课表草稿!E54)),课表草稿!E54,"")</f>
        <v/>
      </c>
      <c r="O54" s="67" t="str">
        <f>IF(COUNT(FIND('21智能查课'!$C$2,课表草稿!F54)),课表草稿!F54,"")</f>
        <v/>
      </c>
      <c r="P54" s="67" t="str">
        <f>IF(COUNT(FIND('21智能查课'!$C$2,课表草稿!G54)),课表草稿!G54,"")</f>
        <v/>
      </c>
      <c r="Q54" s="68" t="str">
        <f t="shared" si="14"/>
        <v/>
      </c>
      <c r="R54" s="68" t="str">
        <f t="shared" si="14"/>
        <v/>
      </c>
      <c r="S54" s="68" t="str">
        <f t="shared" si="14"/>
        <v/>
      </c>
      <c r="T54" s="68" t="str">
        <f t="shared" si="14"/>
        <v/>
      </c>
      <c r="U54" s="68" t="str">
        <f t="shared" si="14"/>
        <v/>
      </c>
      <c r="V54" s="68" t="str">
        <f t="shared" si="15"/>
        <v/>
      </c>
      <c r="W54" s="68" t="str">
        <f t="shared" si="15"/>
        <v/>
      </c>
      <c r="X54" s="68" t="str">
        <f t="shared" si="15"/>
        <v/>
      </c>
      <c r="Y54" s="68" t="str">
        <f t="shared" si="15"/>
        <v/>
      </c>
      <c r="Z54" s="68" t="str">
        <f t="shared" si="15"/>
        <v/>
      </c>
      <c r="AA54" s="68" t="str">
        <f t="shared" si="54"/>
        <v/>
      </c>
      <c r="AB54" s="68" t="str">
        <f t="shared" si="53"/>
        <v/>
      </c>
      <c r="AC54" s="68" t="str">
        <f t="shared" si="53"/>
        <v/>
      </c>
      <c r="AD54" s="68" t="str">
        <f t="shared" si="53"/>
        <v/>
      </c>
      <c r="AE54" s="68" t="str">
        <f t="shared" si="53"/>
        <v/>
      </c>
      <c r="AF54" s="68" t="str">
        <f t="shared" si="17"/>
        <v/>
      </c>
      <c r="AG54" s="68" t="str">
        <f t="shared" si="17"/>
        <v/>
      </c>
      <c r="AH54" s="68" t="str">
        <f t="shared" si="17"/>
        <v/>
      </c>
      <c r="AI54" s="68" t="str">
        <f t="shared" si="17"/>
        <v/>
      </c>
      <c r="AJ54" s="68" t="str">
        <f t="shared" si="17"/>
        <v/>
      </c>
      <c r="AK54" s="68" t="str">
        <f t="shared" si="18"/>
        <v/>
      </c>
      <c r="AL54" s="68" t="str">
        <f t="shared" si="18"/>
        <v/>
      </c>
      <c r="AM54" s="68" t="str">
        <f t="shared" si="18"/>
        <v/>
      </c>
      <c r="AN54" s="68" t="str">
        <f t="shared" si="18"/>
        <v/>
      </c>
      <c r="AO54" s="68" t="str">
        <f t="shared" si="18"/>
        <v/>
      </c>
      <c r="AP54" s="68" t="str">
        <f t="shared" si="19"/>
        <v/>
      </c>
      <c r="AQ54" s="68" t="str">
        <f t="shared" si="19"/>
        <v/>
      </c>
      <c r="AR54" s="68" t="str">
        <f t="shared" si="19"/>
        <v/>
      </c>
      <c r="AS54" s="68" t="str">
        <f t="shared" si="19"/>
        <v/>
      </c>
      <c r="AT54" s="68" t="str">
        <f t="shared" si="19"/>
        <v/>
      </c>
      <c r="AU54" s="68" t="str">
        <f t="shared" si="20"/>
        <v/>
      </c>
      <c r="AV54" s="68" t="str">
        <f t="shared" si="20"/>
        <v/>
      </c>
      <c r="AW54" s="68" t="str">
        <f t="shared" si="20"/>
        <v/>
      </c>
      <c r="AX54" s="68" t="str">
        <f t="shared" si="20"/>
        <v/>
      </c>
      <c r="AY54" s="68" t="str">
        <f t="shared" si="20"/>
        <v/>
      </c>
      <c r="AZ54" s="68" t="str">
        <f t="shared" si="21"/>
        <v/>
      </c>
      <c r="BA54" s="68" t="str">
        <f t="shared" si="21"/>
        <v/>
      </c>
      <c r="BB54" s="68" t="str">
        <f t="shared" si="21"/>
        <v/>
      </c>
      <c r="BC54" s="68" t="str">
        <f t="shared" si="21"/>
        <v/>
      </c>
      <c r="BD54" s="68" t="str">
        <f t="shared" si="21"/>
        <v/>
      </c>
      <c r="BE54" s="68" t="str">
        <f t="shared" si="22"/>
        <v/>
      </c>
      <c r="BF54" s="68" t="str">
        <f t="shared" si="22"/>
        <v/>
      </c>
      <c r="BG54" s="68" t="str">
        <f t="shared" si="22"/>
        <v/>
      </c>
      <c r="BH54" s="68" t="str">
        <f t="shared" si="22"/>
        <v/>
      </c>
      <c r="BI54" s="68" t="str">
        <f t="shared" si="22"/>
        <v/>
      </c>
      <c r="BJ54" s="68" t="str">
        <f t="shared" si="38"/>
        <v/>
      </c>
      <c r="BK54" s="68" t="str">
        <f t="shared" si="39"/>
        <v/>
      </c>
      <c r="BL54" s="68" t="str">
        <f t="shared" si="40"/>
        <v/>
      </c>
      <c r="BM54" s="68" t="str">
        <f t="shared" si="41"/>
        <v/>
      </c>
      <c r="BN54" s="68" t="str">
        <f t="shared" si="42"/>
        <v/>
      </c>
      <c r="BO54" s="68" t="str">
        <f t="shared" si="48"/>
        <v/>
      </c>
      <c r="BP54" s="68" t="str">
        <f t="shared" si="49"/>
        <v/>
      </c>
      <c r="BQ54" s="68" t="str">
        <f t="shared" si="50"/>
        <v/>
      </c>
      <c r="BR54" s="68" t="str">
        <f t="shared" si="51"/>
        <v/>
      </c>
      <c r="BS54" s="68" t="str">
        <f t="shared" si="52"/>
        <v/>
      </c>
    </row>
    <row r="55" spans="1:71" s="68" customFormat="1" ht="12" customHeight="1" thickTop="1" thickBot="1">
      <c r="A55" s="133"/>
      <c r="B55" s="133"/>
      <c r="C55" s="64"/>
      <c r="D55" s="70"/>
      <c r="E55" s="64"/>
      <c r="F55" s="70"/>
      <c r="G55" s="70"/>
      <c r="H55" s="79"/>
      <c r="I55" s="80"/>
      <c r="J55" s="129"/>
      <c r="K55" s="131"/>
      <c r="L55" s="67" t="str">
        <f>IF(COUNT(FIND('21智能查课'!$C$2,课表草稿!C55)),课表草稿!C55,"")</f>
        <v/>
      </c>
      <c r="M55" s="67" t="str">
        <f>IF(COUNT(FIND('21智能查课'!$C$2,课表草稿!D55)),课表草稿!D55,"")</f>
        <v/>
      </c>
      <c r="N55" s="67" t="str">
        <f>IF(COUNT(FIND('21智能查课'!$C$2,课表草稿!E55)),课表草稿!E55,"")</f>
        <v/>
      </c>
      <c r="O55" s="67" t="str">
        <f>IF(COUNT(FIND('21智能查课'!$C$2,课表草稿!F55)),课表草稿!F55,"")</f>
        <v/>
      </c>
      <c r="P55" s="67" t="str">
        <f>IF(COUNT(FIND('21智能查课'!$C$2,课表草稿!G55)),课表草稿!G55,"")</f>
        <v/>
      </c>
      <c r="Q55" s="68" t="str">
        <f t="shared" si="14"/>
        <v/>
      </c>
      <c r="R55" s="68" t="str">
        <f t="shared" si="14"/>
        <v/>
      </c>
      <c r="S55" s="68" t="str">
        <f t="shared" si="14"/>
        <v/>
      </c>
      <c r="T55" s="68" t="str">
        <f t="shared" si="14"/>
        <v/>
      </c>
      <c r="U55" s="68" t="str">
        <f t="shared" si="14"/>
        <v/>
      </c>
      <c r="V55" s="68" t="str">
        <f t="shared" si="15"/>
        <v/>
      </c>
      <c r="W55" s="68" t="str">
        <f t="shared" si="15"/>
        <v/>
      </c>
      <c r="X55" s="68" t="str">
        <f t="shared" si="15"/>
        <v/>
      </c>
      <c r="Y55" s="68" t="str">
        <f t="shared" si="15"/>
        <v/>
      </c>
      <c r="Z55" s="68" t="str">
        <f t="shared" si="15"/>
        <v/>
      </c>
      <c r="AA55" s="68" t="str">
        <f t="shared" si="54"/>
        <v/>
      </c>
      <c r="AB55" s="68" t="str">
        <f t="shared" si="53"/>
        <v/>
      </c>
      <c r="AC55" s="68" t="str">
        <f t="shared" si="53"/>
        <v/>
      </c>
      <c r="AD55" s="68" t="str">
        <f t="shared" si="53"/>
        <v/>
      </c>
      <c r="AE55" s="68" t="str">
        <f t="shared" si="53"/>
        <v/>
      </c>
      <c r="AF55" s="68" t="str">
        <f t="shared" si="17"/>
        <v/>
      </c>
      <c r="AG55" s="68" t="str">
        <f t="shared" si="17"/>
        <v/>
      </c>
      <c r="AH55" s="68" t="str">
        <f t="shared" si="17"/>
        <v/>
      </c>
      <c r="AI55" s="68" t="str">
        <f t="shared" si="17"/>
        <v/>
      </c>
      <c r="AJ55" s="68" t="str">
        <f t="shared" si="17"/>
        <v/>
      </c>
      <c r="AK55" s="68" t="str">
        <f t="shared" si="18"/>
        <v/>
      </c>
      <c r="AL55" s="68" t="str">
        <f t="shared" si="18"/>
        <v/>
      </c>
      <c r="AM55" s="68" t="str">
        <f t="shared" si="18"/>
        <v/>
      </c>
      <c r="AN55" s="68" t="str">
        <f t="shared" si="18"/>
        <v/>
      </c>
      <c r="AO55" s="68" t="str">
        <f t="shared" si="18"/>
        <v/>
      </c>
      <c r="AP55" s="68" t="str">
        <f t="shared" si="19"/>
        <v/>
      </c>
      <c r="AQ55" s="68" t="str">
        <f t="shared" si="19"/>
        <v/>
      </c>
      <c r="AR55" s="68" t="str">
        <f t="shared" si="19"/>
        <v/>
      </c>
      <c r="AS55" s="68" t="str">
        <f t="shared" si="19"/>
        <v/>
      </c>
      <c r="AT55" s="68" t="str">
        <f t="shared" si="19"/>
        <v/>
      </c>
      <c r="AU55" s="68" t="str">
        <f t="shared" si="20"/>
        <v/>
      </c>
      <c r="AV55" s="68" t="str">
        <f t="shared" si="20"/>
        <v/>
      </c>
      <c r="AW55" s="68" t="str">
        <f t="shared" si="20"/>
        <v/>
      </c>
      <c r="AX55" s="68" t="str">
        <f t="shared" si="20"/>
        <v/>
      </c>
      <c r="AY55" s="68" t="str">
        <f t="shared" si="20"/>
        <v/>
      </c>
      <c r="AZ55" s="68" t="str">
        <f t="shared" si="21"/>
        <v/>
      </c>
      <c r="BA55" s="68" t="str">
        <f t="shared" si="21"/>
        <v/>
      </c>
      <c r="BB55" s="68" t="str">
        <f t="shared" si="21"/>
        <v/>
      </c>
      <c r="BC55" s="68" t="str">
        <f t="shared" si="21"/>
        <v/>
      </c>
      <c r="BD55" s="68" t="str">
        <f t="shared" si="21"/>
        <v/>
      </c>
      <c r="BE55" s="68" t="str">
        <f t="shared" si="22"/>
        <v/>
      </c>
      <c r="BF55" s="68" t="str">
        <f t="shared" si="22"/>
        <v/>
      </c>
      <c r="BG55" s="68" t="str">
        <f t="shared" si="22"/>
        <v/>
      </c>
      <c r="BH55" s="68" t="str">
        <f t="shared" si="22"/>
        <v/>
      </c>
      <c r="BI55" s="68" t="str">
        <f t="shared" si="22"/>
        <v/>
      </c>
      <c r="BJ55" s="68" t="str">
        <f t="shared" si="38"/>
        <v/>
      </c>
      <c r="BK55" s="68" t="str">
        <f t="shared" si="39"/>
        <v/>
      </c>
      <c r="BL55" s="68" t="str">
        <f t="shared" si="40"/>
        <v/>
      </c>
      <c r="BM55" s="68" t="str">
        <f t="shared" si="41"/>
        <v/>
      </c>
      <c r="BN55" s="68" t="str">
        <f t="shared" si="42"/>
        <v/>
      </c>
      <c r="BO55" s="68" t="str">
        <f t="shared" si="48"/>
        <v/>
      </c>
      <c r="BP55" s="68" t="str">
        <f t="shared" si="49"/>
        <v/>
      </c>
      <c r="BQ55" s="68" t="str">
        <f t="shared" si="50"/>
        <v/>
      </c>
      <c r="BR55" s="68" t="str">
        <f t="shared" si="51"/>
        <v/>
      </c>
      <c r="BS55" s="68" t="str">
        <f t="shared" si="52"/>
        <v/>
      </c>
    </row>
    <row r="56" spans="1:71" s="68" customFormat="1" ht="12" customHeight="1" thickTop="1" thickBot="1">
      <c r="A56" s="133"/>
      <c r="B56" s="133"/>
      <c r="C56" s="69"/>
      <c r="D56" s="64"/>
      <c r="E56" s="69"/>
      <c r="F56" s="69"/>
      <c r="G56" s="64"/>
      <c r="H56" s="79"/>
      <c r="I56" s="80"/>
      <c r="J56" s="129"/>
      <c r="K56" s="131"/>
      <c r="L56" s="67" t="str">
        <f>IF(COUNT(FIND('21智能查课'!$C$2,课表草稿!C56)),课表草稿!C56,"")</f>
        <v/>
      </c>
      <c r="M56" s="67" t="str">
        <f>IF(COUNT(FIND('21智能查课'!$C$2,课表草稿!D56)),课表草稿!D56,"")</f>
        <v/>
      </c>
      <c r="N56" s="67" t="str">
        <f>IF(COUNT(FIND('21智能查课'!$C$2,课表草稿!E56)),课表草稿!E56,"")</f>
        <v/>
      </c>
      <c r="O56" s="67" t="str">
        <f>IF(COUNT(FIND('21智能查课'!$C$2,课表草稿!F56)),课表草稿!F56,"")</f>
        <v/>
      </c>
      <c r="P56" s="67" t="str">
        <f>IF(COUNT(FIND('21智能查课'!$C$2,课表草稿!G56)),课表草稿!G56,"")</f>
        <v/>
      </c>
      <c r="Q56" s="68" t="str">
        <f t="shared" si="14"/>
        <v/>
      </c>
      <c r="R56" s="68" t="str">
        <f t="shared" si="14"/>
        <v/>
      </c>
      <c r="S56" s="68" t="str">
        <f t="shared" si="14"/>
        <v/>
      </c>
      <c r="T56" s="68" t="str">
        <f t="shared" si="14"/>
        <v/>
      </c>
      <c r="U56" s="68" t="str">
        <f t="shared" si="14"/>
        <v/>
      </c>
      <c r="V56" s="68" t="str">
        <f t="shared" si="15"/>
        <v/>
      </c>
      <c r="W56" s="68" t="str">
        <f t="shared" si="15"/>
        <v/>
      </c>
      <c r="X56" s="68" t="str">
        <f t="shared" si="15"/>
        <v/>
      </c>
      <c r="Y56" s="68" t="str">
        <f t="shared" si="15"/>
        <v/>
      </c>
      <c r="Z56" s="68" t="str">
        <f t="shared" si="15"/>
        <v/>
      </c>
      <c r="AA56" s="68" t="str">
        <f t="shared" si="54"/>
        <v/>
      </c>
      <c r="AB56" s="68" t="str">
        <f t="shared" si="53"/>
        <v/>
      </c>
      <c r="AC56" s="68" t="str">
        <f t="shared" si="53"/>
        <v/>
      </c>
      <c r="AD56" s="68" t="str">
        <f t="shared" si="53"/>
        <v/>
      </c>
      <c r="AE56" s="68" t="str">
        <f t="shared" si="53"/>
        <v/>
      </c>
      <c r="AF56" s="68" t="str">
        <f t="shared" si="17"/>
        <v/>
      </c>
      <c r="AG56" s="68" t="str">
        <f t="shared" si="17"/>
        <v/>
      </c>
      <c r="AH56" s="68" t="str">
        <f t="shared" si="17"/>
        <v/>
      </c>
      <c r="AI56" s="68" t="str">
        <f t="shared" si="17"/>
        <v/>
      </c>
      <c r="AJ56" s="68" t="str">
        <f t="shared" si="17"/>
        <v/>
      </c>
      <c r="AK56" s="68" t="str">
        <f t="shared" si="18"/>
        <v/>
      </c>
      <c r="AL56" s="68" t="str">
        <f t="shared" si="18"/>
        <v/>
      </c>
      <c r="AM56" s="68" t="str">
        <f t="shared" si="18"/>
        <v/>
      </c>
      <c r="AN56" s="68" t="str">
        <f t="shared" si="18"/>
        <v/>
      </c>
      <c r="AO56" s="68" t="str">
        <f t="shared" si="18"/>
        <v/>
      </c>
      <c r="AP56" s="68" t="str">
        <f t="shared" si="19"/>
        <v/>
      </c>
      <c r="AQ56" s="68" t="str">
        <f t="shared" si="19"/>
        <v/>
      </c>
      <c r="AR56" s="68" t="str">
        <f t="shared" si="19"/>
        <v/>
      </c>
      <c r="AS56" s="68" t="str">
        <f t="shared" si="19"/>
        <v/>
      </c>
      <c r="AT56" s="68" t="str">
        <f t="shared" si="19"/>
        <v/>
      </c>
      <c r="AU56" s="68" t="str">
        <f t="shared" si="20"/>
        <v/>
      </c>
      <c r="AV56" s="68" t="str">
        <f t="shared" si="20"/>
        <v/>
      </c>
      <c r="AW56" s="68" t="str">
        <f t="shared" si="20"/>
        <v/>
      </c>
      <c r="AX56" s="68" t="str">
        <f t="shared" si="20"/>
        <v/>
      </c>
      <c r="AY56" s="68" t="str">
        <f t="shared" si="20"/>
        <v/>
      </c>
      <c r="AZ56" s="68" t="str">
        <f t="shared" si="21"/>
        <v/>
      </c>
      <c r="BA56" s="68" t="str">
        <f t="shared" si="21"/>
        <v/>
      </c>
      <c r="BB56" s="68" t="str">
        <f t="shared" si="21"/>
        <v/>
      </c>
      <c r="BC56" s="68" t="str">
        <f t="shared" si="21"/>
        <v/>
      </c>
      <c r="BD56" s="68" t="str">
        <f t="shared" si="21"/>
        <v/>
      </c>
      <c r="BE56" s="68" t="str">
        <f t="shared" si="22"/>
        <v/>
      </c>
      <c r="BF56" s="68" t="str">
        <f t="shared" si="22"/>
        <v/>
      </c>
      <c r="BG56" s="68" t="str">
        <f t="shared" si="22"/>
        <v/>
      </c>
      <c r="BH56" s="68" t="str">
        <f t="shared" si="22"/>
        <v/>
      </c>
      <c r="BI56" s="68" t="str">
        <f t="shared" si="22"/>
        <v/>
      </c>
      <c r="BJ56" s="68" t="str">
        <f t="shared" si="38"/>
        <v/>
      </c>
      <c r="BK56" s="68" t="str">
        <f t="shared" si="39"/>
        <v/>
      </c>
      <c r="BL56" s="68" t="str">
        <f t="shared" si="40"/>
        <v/>
      </c>
      <c r="BM56" s="68" t="str">
        <f t="shared" si="41"/>
        <v/>
      </c>
      <c r="BN56" s="68" t="str">
        <f t="shared" si="42"/>
        <v/>
      </c>
      <c r="BO56" s="68" t="str">
        <f t="shared" si="48"/>
        <v/>
      </c>
      <c r="BP56" s="68" t="str">
        <f t="shared" si="49"/>
        <v/>
      </c>
      <c r="BQ56" s="68" t="str">
        <f t="shared" si="50"/>
        <v/>
      </c>
      <c r="BR56" s="68" t="str">
        <f t="shared" si="51"/>
        <v/>
      </c>
      <c r="BS56" s="68" t="str">
        <f t="shared" si="52"/>
        <v/>
      </c>
    </row>
    <row r="57" spans="1:71" s="68" customFormat="1" ht="12" customHeight="1" thickTop="1" thickBot="1">
      <c r="A57" s="133"/>
      <c r="B57" s="133"/>
      <c r="C57" s="69"/>
      <c r="D57" s="70"/>
      <c r="E57" s="70"/>
      <c r="F57" s="64"/>
      <c r="G57" s="70"/>
      <c r="H57" s="79"/>
      <c r="I57" s="80"/>
      <c r="J57" s="129"/>
      <c r="K57" s="132"/>
      <c r="L57" s="67" t="str">
        <f>IF(COUNT(FIND('21智能查课'!$C$2,课表草稿!C57)),课表草稿!C57,"")</f>
        <v/>
      </c>
      <c r="M57" s="67" t="str">
        <f>IF(COUNT(FIND('21智能查课'!$C$2,课表草稿!D57)),课表草稿!D57,"")</f>
        <v/>
      </c>
      <c r="N57" s="67" t="str">
        <f>IF(COUNT(FIND('21智能查课'!$C$2,课表草稿!E57)),课表草稿!E57,"")</f>
        <v/>
      </c>
      <c r="O57" s="67" t="str">
        <f>IF(COUNT(FIND('21智能查课'!$C$2,课表草稿!F57)),课表草稿!F57,"")</f>
        <v/>
      </c>
      <c r="P57" s="67" t="str">
        <f>IF(COUNT(FIND('21智能查课'!$C$2,课表草稿!G57)),课表草稿!G57,"")</f>
        <v/>
      </c>
      <c r="Q57" s="68" t="str">
        <f t="shared" ref="Q57:U58" si="55">IF(COUNTIF(C57,"*"&amp;$H$4&amp;"*")&gt;0,C57,"")</f>
        <v/>
      </c>
      <c r="R57" s="68" t="str">
        <f t="shared" si="55"/>
        <v/>
      </c>
      <c r="S57" s="68" t="str">
        <f t="shared" si="55"/>
        <v/>
      </c>
      <c r="T57" s="68" t="str">
        <f t="shared" si="55"/>
        <v/>
      </c>
      <c r="U57" s="68" t="str">
        <f t="shared" si="55"/>
        <v/>
      </c>
      <c r="V57" s="68" t="str">
        <f t="shared" ref="V57:Z58" si="56">IF(COUNTIF(C57,"*"&amp;$H$5&amp;"*")&gt;0,C57,"")</f>
        <v/>
      </c>
      <c r="W57" s="68" t="str">
        <f t="shared" si="56"/>
        <v/>
      </c>
      <c r="X57" s="68" t="str">
        <f t="shared" si="56"/>
        <v/>
      </c>
      <c r="Y57" s="68" t="str">
        <f t="shared" si="56"/>
        <v/>
      </c>
      <c r="Z57" s="68" t="str">
        <f t="shared" si="56"/>
        <v/>
      </c>
      <c r="AA57" s="68" t="str">
        <f t="shared" si="54"/>
        <v/>
      </c>
      <c r="AB57" s="68" t="str">
        <f t="shared" si="53"/>
        <v/>
      </c>
      <c r="AC57" s="68" t="str">
        <f t="shared" si="53"/>
        <v/>
      </c>
      <c r="AD57" s="68" t="str">
        <f t="shared" si="53"/>
        <v/>
      </c>
      <c r="AE57" s="68" t="str">
        <f t="shared" si="53"/>
        <v/>
      </c>
      <c r="AF57" s="68" t="str">
        <f t="shared" si="17"/>
        <v/>
      </c>
      <c r="AG57" s="68" t="str">
        <f t="shared" si="17"/>
        <v/>
      </c>
      <c r="AH57" s="68" t="str">
        <f t="shared" si="17"/>
        <v/>
      </c>
      <c r="AI57" s="68" t="str">
        <f t="shared" si="17"/>
        <v/>
      </c>
      <c r="AJ57" s="68" t="str">
        <f t="shared" si="17"/>
        <v/>
      </c>
      <c r="AK57" s="68" t="str">
        <f t="shared" si="18"/>
        <v/>
      </c>
      <c r="AL57" s="68" t="str">
        <f t="shared" si="18"/>
        <v/>
      </c>
      <c r="AM57" s="68" t="str">
        <f t="shared" si="18"/>
        <v/>
      </c>
      <c r="AN57" s="68" t="str">
        <f t="shared" si="18"/>
        <v/>
      </c>
      <c r="AO57" s="68" t="str">
        <f t="shared" si="18"/>
        <v/>
      </c>
      <c r="AP57" s="68" t="str">
        <f t="shared" si="19"/>
        <v/>
      </c>
      <c r="AQ57" s="68" t="str">
        <f t="shared" si="19"/>
        <v/>
      </c>
      <c r="AR57" s="68" t="str">
        <f t="shared" si="19"/>
        <v/>
      </c>
      <c r="AS57" s="68" t="str">
        <f t="shared" si="19"/>
        <v/>
      </c>
      <c r="AT57" s="68" t="str">
        <f t="shared" si="19"/>
        <v/>
      </c>
      <c r="AU57" s="68" t="str">
        <f t="shared" si="20"/>
        <v/>
      </c>
      <c r="AV57" s="68" t="str">
        <f t="shared" si="20"/>
        <v/>
      </c>
      <c r="AW57" s="68" t="str">
        <f t="shared" si="20"/>
        <v/>
      </c>
      <c r="AX57" s="68" t="str">
        <f t="shared" si="20"/>
        <v/>
      </c>
      <c r="AY57" s="68" t="str">
        <f t="shared" si="20"/>
        <v/>
      </c>
      <c r="AZ57" s="68" t="str">
        <f t="shared" si="21"/>
        <v/>
      </c>
      <c r="BA57" s="68" t="str">
        <f t="shared" si="21"/>
        <v/>
      </c>
      <c r="BB57" s="68" t="str">
        <f t="shared" si="21"/>
        <v/>
      </c>
      <c r="BC57" s="68" t="str">
        <f t="shared" si="21"/>
        <v/>
      </c>
      <c r="BD57" s="68" t="str">
        <f t="shared" si="21"/>
        <v/>
      </c>
      <c r="BE57" s="68" t="str">
        <f t="shared" si="22"/>
        <v/>
      </c>
      <c r="BF57" s="68" t="str">
        <f t="shared" si="22"/>
        <v/>
      </c>
      <c r="BG57" s="68" t="str">
        <f t="shared" si="22"/>
        <v/>
      </c>
      <c r="BH57" s="68" t="str">
        <f t="shared" si="22"/>
        <v/>
      </c>
      <c r="BI57" s="68" t="str">
        <f t="shared" si="22"/>
        <v/>
      </c>
      <c r="BJ57" s="68" t="str">
        <f t="shared" si="38"/>
        <v/>
      </c>
      <c r="BK57" s="68" t="str">
        <f t="shared" si="39"/>
        <v/>
      </c>
      <c r="BL57" s="68" t="str">
        <f t="shared" si="40"/>
        <v/>
      </c>
      <c r="BM57" s="68" t="str">
        <f t="shared" si="41"/>
        <v/>
      </c>
      <c r="BN57" s="68" t="str">
        <f t="shared" si="42"/>
        <v/>
      </c>
      <c r="BO57" s="68" t="str">
        <f t="shared" si="48"/>
        <v/>
      </c>
      <c r="BP57" s="68" t="str">
        <f t="shared" si="49"/>
        <v/>
      </c>
      <c r="BQ57" s="68" t="str">
        <f t="shared" si="50"/>
        <v/>
      </c>
      <c r="BR57" s="68" t="str">
        <f t="shared" si="51"/>
        <v/>
      </c>
      <c r="BS57" s="68" t="str">
        <f t="shared" si="52"/>
        <v/>
      </c>
    </row>
    <row r="58" spans="1:71" s="68" customFormat="1" ht="12" customHeight="1" thickTop="1" thickBot="1">
      <c r="A58" s="134"/>
      <c r="B58" s="134"/>
      <c r="C58" s="82"/>
      <c r="D58" s="82"/>
      <c r="E58" s="70"/>
      <c r="F58" s="69"/>
      <c r="G58" s="70"/>
      <c r="H58" s="81"/>
      <c r="I58" s="80"/>
      <c r="J58" s="83"/>
      <c r="K58" s="84"/>
      <c r="L58" s="85"/>
      <c r="M58" s="85"/>
      <c r="N58" s="85"/>
      <c r="O58" s="85"/>
      <c r="P58" s="85"/>
      <c r="Q58" s="68" t="str">
        <f t="shared" si="55"/>
        <v/>
      </c>
      <c r="R58" s="68" t="str">
        <f t="shared" si="55"/>
        <v/>
      </c>
      <c r="S58" s="68" t="str">
        <f t="shared" si="55"/>
        <v/>
      </c>
      <c r="T58" s="68" t="str">
        <f t="shared" si="55"/>
        <v/>
      </c>
      <c r="U58" s="68" t="str">
        <f t="shared" si="55"/>
        <v/>
      </c>
      <c r="V58" s="68" t="str">
        <f t="shared" si="56"/>
        <v/>
      </c>
      <c r="W58" s="68" t="str">
        <f t="shared" si="56"/>
        <v/>
      </c>
      <c r="X58" s="68" t="str">
        <f t="shared" si="56"/>
        <v/>
      </c>
      <c r="Y58" s="68" t="str">
        <f t="shared" si="56"/>
        <v/>
      </c>
      <c r="Z58" s="68" t="str">
        <f t="shared" si="56"/>
        <v/>
      </c>
      <c r="AA58" s="68" t="str">
        <f>IF(COUNTIF(C58,"*"&amp;$H$6&amp;"*")&gt;0,C58,"")</f>
        <v/>
      </c>
      <c r="AB58" s="68" t="str">
        <f>IF(COUNTIF(D58,"*"&amp;$H$6&amp;"*")&gt;0,D58,"")</f>
        <v/>
      </c>
      <c r="AC58" s="68" t="str">
        <f>IF(COUNTIF(E58,"*"&amp;$H$6&amp;"*")&gt;0,E58,"")</f>
        <v/>
      </c>
      <c r="AD58" s="68" t="str">
        <f>IF(COUNTIF(F58,"*"&amp;$H$6&amp;"*")&gt;0,F58,"")</f>
        <v/>
      </c>
      <c r="AE58" s="68" t="str">
        <f>IF(COUNTIF(G58,"*"&amp;$H$6&amp;"*")&gt;0,G58,"")</f>
        <v/>
      </c>
      <c r="AF58" s="68" t="str">
        <f>IF(COUNTIF(C58,"*"&amp;$H$7&amp;"*")&gt;0,C58,"")</f>
        <v/>
      </c>
      <c r="AG58" s="68" t="str">
        <f>IF(COUNTIF(D58,"*"&amp;$H$7&amp;"*")&gt;0,D58,"")</f>
        <v/>
      </c>
      <c r="AH58" s="68" t="str">
        <f>IF(COUNTIF(E58,"*"&amp;$H$7&amp;"*")&gt;0,E58,"")</f>
        <v/>
      </c>
      <c r="AI58" s="68" t="str">
        <f>IF(COUNTIF(F58,"*"&amp;$H$7&amp;"*")&gt;0,F58,"")</f>
        <v/>
      </c>
      <c r="AJ58" s="68" t="str">
        <f>IF(COUNTIF(G58,"*"&amp;$H$7&amp;"*")&gt;0,G58,"")</f>
        <v/>
      </c>
      <c r="AK58" s="68" t="str">
        <f>IF(COUNTIF(C58,"*"&amp;$H$8&amp;"*")&gt;0,C58,"")</f>
        <v/>
      </c>
      <c r="AL58" s="68" t="str">
        <f>IF(COUNTIF(D58,"*"&amp;$H$8&amp;"*")&gt;0,D58,"")</f>
        <v/>
      </c>
      <c r="AM58" s="68" t="str">
        <f>IF(COUNTIF(E58,"*"&amp;$H$8&amp;"*")&gt;0,E58,"")</f>
        <v/>
      </c>
      <c r="AN58" s="68" t="str">
        <f>IF(COUNTIF(F58,"*"&amp;$H$8&amp;"*")&gt;0,F58,"")</f>
        <v/>
      </c>
      <c r="AO58" s="68" t="str">
        <f>IF(COUNTIF(G58,"*"&amp;$H$8&amp;"*")&gt;0,G58,"")</f>
        <v/>
      </c>
      <c r="AP58" s="68" t="str">
        <f>IF(COUNTIF(C58,"*"&amp;$H$9&amp;"*")&gt;0,C58,"")</f>
        <v/>
      </c>
      <c r="AQ58" s="68" t="str">
        <f>IF(COUNTIF(D58,"*"&amp;$H$9&amp;"*")&gt;0,D58,"")</f>
        <v/>
      </c>
      <c r="AR58" s="68" t="str">
        <f>IF(COUNTIF(E58,"*"&amp;$H$9&amp;"*")&gt;0,E58,"")</f>
        <v/>
      </c>
      <c r="AS58" s="68" t="str">
        <f>IF(COUNTIF(F58,"*"&amp;$H$9&amp;"*")&gt;0,F58,"")</f>
        <v/>
      </c>
      <c r="AT58" s="68" t="str">
        <f>IF(COUNTIF(G58,"*"&amp;$H$9&amp;"*")&gt;0,G58,"")</f>
        <v/>
      </c>
      <c r="AU58" s="68" t="str">
        <f>IF(COUNTIF(C58,"*"&amp;$H$10&amp;"*")&gt;0,C58,"")</f>
        <v/>
      </c>
      <c r="AV58" s="68" t="str">
        <f>IF(COUNTIF(D58,"*"&amp;$H$10&amp;"*")&gt;0,D58,"")</f>
        <v/>
      </c>
      <c r="AW58" s="68" t="str">
        <f>IF(COUNTIF(E58,"*"&amp;$H$10&amp;"*")&gt;0,E58,"")</f>
        <v/>
      </c>
      <c r="AX58" s="68" t="str">
        <f>IF(COUNTIF(F58,"*"&amp;$H$10&amp;"*")&gt;0,F58,"")</f>
        <v/>
      </c>
      <c r="AY58" s="68" t="str">
        <f>IF(COUNTIF(G58,"*"&amp;$H$10&amp;"*")&gt;0,G58,"")</f>
        <v/>
      </c>
      <c r="AZ58" s="68" t="str">
        <f>IF(COUNTIF(C58,"*"&amp;$H$11&amp;"*")&gt;0,C58,"")</f>
        <v/>
      </c>
      <c r="BA58" s="68" t="str">
        <f>IF(COUNTIF(D58,"*"&amp;$H$11&amp;"*")&gt;0,D58,"")</f>
        <v/>
      </c>
      <c r="BB58" s="68" t="str">
        <f>IF(COUNTIF(E58,"*"&amp;$H$11&amp;"*")&gt;0,E58,"")</f>
        <v/>
      </c>
      <c r="BC58" s="68" t="str">
        <f>IF(COUNTIF(F58,"*"&amp;$H$11&amp;"*")&gt;0,F58,"")</f>
        <v/>
      </c>
      <c r="BD58" s="68" t="str">
        <f>IF(COUNTIF(G58,"*"&amp;$H$11&amp;"*")&gt;0,G58,"")</f>
        <v/>
      </c>
      <c r="BE58" s="68" t="str">
        <f>IF(COUNTIF(C58,"*"&amp;$H$12&amp;"*")&gt;0,C58,"")</f>
        <v/>
      </c>
      <c r="BF58" s="68" t="str">
        <f>IF(COUNTIF(D58,"*"&amp;$H$12&amp;"*")&gt;0,D58,"")</f>
        <v/>
      </c>
      <c r="BG58" s="68" t="str">
        <f>IF(COUNTIF(E58,"*"&amp;$H$12&amp;"*")&gt;0,E58,"")</f>
        <v/>
      </c>
      <c r="BH58" s="68" t="str">
        <f>IF(COUNTIF(F58,"*"&amp;$H$12&amp;"*")&gt;0,F58,"")</f>
        <v/>
      </c>
      <c r="BI58" s="68" t="str">
        <f>IF(COUNTIF(G58,"*"&amp;$H$12&amp;"*")&gt;0,G58,"")</f>
        <v/>
      </c>
      <c r="BJ58" s="68" t="str">
        <f t="shared" si="38"/>
        <v/>
      </c>
      <c r="BK58" s="68" t="str">
        <f t="shared" si="39"/>
        <v/>
      </c>
      <c r="BL58" s="68" t="str">
        <f t="shared" si="40"/>
        <v/>
      </c>
      <c r="BM58" s="68" t="str">
        <f t="shared" si="41"/>
        <v/>
      </c>
      <c r="BN58" s="68" t="str">
        <f t="shared" si="42"/>
        <v/>
      </c>
      <c r="BO58" s="68" t="str">
        <f t="shared" si="48"/>
        <v/>
      </c>
      <c r="BP58" s="68" t="str">
        <f t="shared" si="49"/>
        <v/>
      </c>
      <c r="BQ58" s="68" t="str">
        <f t="shared" si="50"/>
        <v/>
      </c>
      <c r="BR58" s="68" t="str">
        <f t="shared" si="51"/>
        <v/>
      </c>
      <c r="BS58" s="68" t="str">
        <f t="shared" si="52"/>
        <v/>
      </c>
    </row>
    <row r="59" spans="1:71" s="51" customFormat="1" ht="14.25" thickTop="1">
      <c r="A59" s="141" t="s">
        <v>92</v>
      </c>
      <c r="B59" s="141"/>
      <c r="C59" s="87" t="s">
        <v>172</v>
      </c>
      <c r="D59" s="49"/>
      <c r="E59" s="49"/>
      <c r="F59" s="49"/>
      <c r="G59" s="49"/>
      <c r="H59" s="50"/>
      <c r="I59" s="50"/>
      <c r="J59" s="50"/>
      <c r="K59" s="50" t="s">
        <v>4</v>
      </c>
      <c r="L59" s="50" t="str">
        <f>C59</f>
        <v>高级语言程序设计课程设计12侯识华，34创新曾衍辉，5创高学</v>
      </c>
      <c r="M59" s="50"/>
      <c r="N59" s="50"/>
      <c r="O59" s="50"/>
      <c r="P59" s="50"/>
      <c r="Q59" s="23"/>
      <c r="R59" s="23"/>
      <c r="S59" s="23"/>
      <c r="T59" s="23"/>
      <c r="U59" s="23"/>
      <c r="AA59" s="23"/>
      <c r="AB59" s="23"/>
      <c r="AC59" s="23"/>
      <c r="AD59" s="23"/>
      <c r="AE59" s="23"/>
      <c r="AK59" s="23"/>
      <c r="AL59" s="23"/>
      <c r="AM59" s="23"/>
      <c r="AN59" s="23"/>
      <c r="AO59" s="23"/>
      <c r="AS59" s="51" t="str">
        <f t="shared" si="19"/>
        <v/>
      </c>
      <c r="AT59" s="51" t="str">
        <f t="shared" si="19"/>
        <v/>
      </c>
      <c r="AU59" s="23"/>
      <c r="AV59" s="23"/>
      <c r="AW59" s="23"/>
      <c r="AX59" s="23"/>
      <c r="AY59" s="23"/>
      <c r="BE59" s="23"/>
      <c r="BF59" s="23"/>
      <c r="BG59" s="23"/>
      <c r="BH59" s="23"/>
      <c r="BI59" s="23"/>
      <c r="BO59" s="23"/>
      <c r="BP59" s="23"/>
      <c r="BQ59" s="23"/>
      <c r="BR59" s="23"/>
      <c r="BS59" s="23"/>
    </row>
    <row r="60" spans="1:71" s="6" customFormat="1" ht="14.25" thickBot="1">
      <c r="A60" s="48"/>
      <c r="B60" s="48"/>
      <c r="C60" s="48"/>
      <c r="D60" s="48"/>
      <c r="E60" s="48"/>
      <c r="F60" s="48"/>
      <c r="G60" s="48"/>
      <c r="Q60" s="24"/>
      <c r="R60" s="24"/>
      <c r="S60" s="24"/>
      <c r="T60" s="24"/>
      <c r="U60" s="24"/>
      <c r="AA60" s="24"/>
      <c r="AB60" s="24"/>
      <c r="AC60" s="24"/>
      <c r="AD60" s="24"/>
      <c r="AE60" s="24"/>
      <c r="AK60" s="24"/>
      <c r="AL60" s="24"/>
      <c r="AM60" s="24"/>
      <c r="AN60" s="24"/>
      <c r="AO60" s="24"/>
      <c r="AU60" s="24"/>
      <c r="AV60" s="24"/>
      <c r="AW60" s="24"/>
      <c r="AX60" s="24"/>
      <c r="AY60" s="24"/>
      <c r="BE60" s="24"/>
      <c r="BF60" s="24"/>
      <c r="BG60" s="24"/>
      <c r="BH60" s="24"/>
      <c r="BI60" s="24"/>
      <c r="BO60" s="24"/>
      <c r="BP60" s="24"/>
      <c r="BQ60" s="24"/>
      <c r="BR60" s="24"/>
      <c r="BS60" s="24"/>
    </row>
    <row r="61" spans="1:71" ht="14.25" thickTop="1">
      <c r="G61" s="46"/>
    </row>
  </sheetData>
  <sheetProtection password="CC6B" sheet="1" objects="1" scenarios="1"/>
  <autoFilter ref="A3:I59">
    <filterColumn colId="0" showButton="0"/>
    <filterColumn colId="7">
      <filters blank="1"/>
    </filterColumn>
  </autoFilter>
  <mergeCells count="22">
    <mergeCell ref="A59:B59"/>
    <mergeCell ref="J26:J46"/>
    <mergeCell ref="K26:K35"/>
    <mergeCell ref="K37:K46"/>
    <mergeCell ref="J48:J57"/>
    <mergeCell ref="A15:B25"/>
    <mergeCell ref="A4:B14"/>
    <mergeCell ref="J4:J24"/>
    <mergeCell ref="K48:K57"/>
    <mergeCell ref="A48:B58"/>
    <mergeCell ref="A37:B47"/>
    <mergeCell ref="A26:B36"/>
    <mergeCell ref="K4:K13"/>
    <mergeCell ref="K15:K24"/>
    <mergeCell ref="A1:G1"/>
    <mergeCell ref="A2:E2"/>
    <mergeCell ref="F2:G2"/>
    <mergeCell ref="A3:B3"/>
    <mergeCell ref="J1:P1"/>
    <mergeCell ref="O2:P2"/>
    <mergeCell ref="J2:N2"/>
    <mergeCell ref="J3:K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89"/>
  <sheetViews>
    <sheetView tabSelected="1" topLeftCell="A16" zoomScaleNormal="100" workbookViewId="0">
      <selection activeCell="G39" sqref="G39"/>
    </sheetView>
  </sheetViews>
  <sheetFormatPr defaultColWidth="9" defaultRowHeight="13.5"/>
  <cols>
    <col min="1" max="1" width="3" customWidth="1"/>
    <col min="2" max="2" width="3.375" customWidth="1"/>
    <col min="3" max="6" width="25.5" customWidth="1"/>
    <col min="7" max="7" width="24.875" customWidth="1"/>
  </cols>
  <sheetData>
    <row r="1" spans="1:7" ht="14.25" thickBot="1">
      <c r="A1" s="40" t="str">
        <f>课表草稿!F2</f>
        <v>2021-2022学年第2学期</v>
      </c>
      <c r="B1" s="40"/>
      <c r="C1" s="40"/>
      <c r="D1" s="40"/>
      <c r="E1" s="18" t="str">
        <f>课表草稿!H4</f>
        <v>信工1</v>
      </c>
      <c r="F1" s="18"/>
      <c r="G1" s="20" t="str">
        <f>课表草稿!I4</f>
        <v>51人</v>
      </c>
    </row>
    <row r="2" spans="1:7" s="1" customFormat="1" ht="28.5" customHeight="1" thickTop="1" thickBot="1">
      <c r="A2" s="89"/>
      <c r="B2" s="90"/>
      <c r="C2" s="39" t="s">
        <v>35</v>
      </c>
      <c r="D2" s="39" t="s">
        <v>36</v>
      </c>
      <c r="E2" s="39" t="s">
        <v>37</v>
      </c>
      <c r="F2" s="39" t="s">
        <v>38</v>
      </c>
      <c r="G2" s="19" t="s">
        <v>50</v>
      </c>
    </row>
    <row r="3" spans="1:7" ht="84.95" customHeight="1" thickTop="1" thickBot="1">
      <c r="A3" s="144" t="s">
        <v>155</v>
      </c>
      <c r="B3" s="145"/>
      <c r="C3" s="32" t="str">
        <f>CONCATENATE(课表草稿!Q$4,课表草稿!Q$5,课表草稿!Q$6,课表草稿!Q$7,课表草稿!Q$8,课表草稿!Q$9,课表草稿!Q$10,课表草稿!Q$11,课表草稿!Q$12,课表草稿!Q$13,课表草稿!Q$14)</f>
        <v>[大学英语上机]
◇4-15周◇信工1,信工2,信工3,信工4,信工5,信创¶</v>
      </c>
      <c r="D3" s="32" t="str">
        <f>CONCATENATE(课表草稿!R$4,课表草稿!R$5,课表草稿!R$6,课表草稿!R$7,课表草稿!R$8,课表草稿!R$9,课表草稿!R$10,课表草稿!R$11,课表草稿!R$12,课表草稿!R$13,课表草稿!R$14)</f>
        <v>[微积分]A2101
朱远鹏◇1-5，7-14周◇信工1,信工2¶</v>
      </c>
      <c r="E3" s="32" t="str">
        <f>CONCATENATE(课表草稿!S$4,课表草稿!S$5,课表草稿!S$6,课表草稿!S$7,课表草稿!S$8,课表草稿!S$9,课表草稿!S$10,课表草稿!S$11,课表草稿!S$12,课表草稿!S$13,课表草稿!S$14)</f>
        <v>[工程制图]A2306
李淼◇1-12周◇信工1,信工2¶</v>
      </c>
      <c r="F3" s="32" t="str">
        <f>CONCATENATE(课表草稿!T$4,课表草稿!T$5,课表草稿!T$6,课表草稿!T$7,课表草稿!T$8,课表草稿!T$9,课表草稿!T$10,课表草稿!T$11,课表草稿!T$12,课表草稿!T$13,课表草稿!T$14)</f>
        <v>[大学物理]A2206
陈丽娟◇1-16周◇信工1,信工2¶</v>
      </c>
      <c r="G3" s="34" t="str">
        <f>CONCATENATE(课表草稿!U$4,课表草稿!U$5,课表草稿!U$6,课表草稿!U$7,课表草稿!U$8,课表草稿!U$9,课表草稿!U$10,课表草稿!U$11,课表草稿!U$12,课表草稿!U$13,课表草稿!U$14)</f>
        <v>[工程制图]A2306
李淼◇1-12周◇信工1,信工2¶</v>
      </c>
    </row>
    <row r="4" spans="1:7" ht="84.95" customHeight="1" thickTop="1" thickBot="1">
      <c r="A4" s="144" t="s">
        <v>156</v>
      </c>
      <c r="B4" s="145"/>
      <c r="C4" s="32" t="str">
        <f>CONCATENATE(课表草稿!Q$15,课表草稿!Q$16,课表草稿!Q$17,课表草稿!Q$18,课表草稿!Q$19,课表草稿!Q$20,课表草稿!Q$21,课表草稿!Q$22,课表草稿!Q$23,课表草稿!Q$24,课表草稿!Q$25)</f>
        <v>[体育]
◇1-16周◇信工1,信工2,信工3,信工4,信工5,信创¶</v>
      </c>
      <c r="D4" s="32" t="str">
        <f>CONCATENATE(课表草稿!R$15,课表草稿!R$16,课表草稿!R$17,课表草稿!R$18,课表草稿!R$19,课表草稿!R$20,课表草稿!R$21,课表草稿!R$22,课表草稿!R$23,课表草稿!R$24,课表草稿!R$25)</f>
        <v>[大学物理]A2206
陈丽娟◇1-16周◇信工1,信工2¶</v>
      </c>
      <c r="E4" s="32" t="str">
        <f>CONCATENATE(课表草稿!S$15,课表草稿!S$16,课表草稿!S$17,课表草稿!S$18,课表草稿!S$19,课表草稿!S$20,课表草稿!S$21,课表草稿!S$22,课表草稿!S$23,课表草稿!S$24,课表草稿!S$25)</f>
        <v>[概率论]A2102
蒋金山◇1-16周◇信工1,信工2¶</v>
      </c>
      <c r="F4" s="32" t="str">
        <f>CONCATENATE(课表草稿!T$15,课表草稿!T$16,课表草稿!T$17,课表草稿!T$18,课表草稿!T$19,课表草稿!T$20,课表草稿!T$21,课表草稿!T$22,课表草稿!T$23,课表草稿!T$24,课表草稿!T$25)</f>
        <v/>
      </c>
      <c r="G4" s="34" t="str">
        <f>CONCATENATE(课表草稿!U$15,课表草稿!U$16,课表草稿!U$17,课表草稿!U$18,课表草稿!U$19,课表草稿!U$20,课表草稿!U$21,课表草稿!U$22,课表草稿!U$23,课表草稿!U$24,课表草稿!U$25)</f>
        <v>[大学英语综合]
◇4-15周◇信工1,信工2,信工3,信工4,信工5,信创¶</v>
      </c>
    </row>
    <row r="5" spans="1:7" ht="84.95" customHeight="1" thickTop="1" thickBot="1">
      <c r="A5" s="144" t="s">
        <v>157</v>
      </c>
      <c r="B5" s="145"/>
      <c r="C5" s="32" t="str">
        <f>CONCATENATE(课表草稿!Q$26,课表草稿!Q$27,课表草稿!Q$28,课表草稿!Q$29,课表草稿!Q$30,课表草稿!Q$31,课表草稿!Q$32,课表草稿!Q$33,课表草稿!Q$34,课表草稿!Q$35,课表草稿!Q$36)</f>
        <v>[概率论]A2102
蒋金山◇1-16周单◇信工1,信工2¶</v>
      </c>
      <c r="D5" s="32" t="str">
        <f>CONCATENATE(课表草稿!R$26,课表草稿!R$27,课表草稿!R$28,课表草稿!R$29,课表草稿!R$30,课表草稿!R$31,课表草稿!R$32,课表草稿!R$33,课表草稿!R$34,课表草稿!R$35,课表草稿!R$36)</f>
        <v>[电路]A3404
朱浩慎◇1-16周◇信工1¶</v>
      </c>
      <c r="E5" s="32" t="str">
        <f>CONCATENATE(课表草稿!S$26,课表草稿!S$27,课表草稿!S$28,课表草稿!S$29,课表草稿!S$30,课表草稿!S$31,课表草稿!S$32,课表草稿!S$33,课表草稿!S$34,课表草稿!S$35,课表草稿!S$36)</f>
        <v>[微积分]A2101
朱远鹏◇1-5，7-15周◇信工1,信工2¶</v>
      </c>
      <c r="F5" s="32" t="str">
        <f>CONCATENATE(课表草稿!T$26,课表草稿!T$27,课表草稿!T$28,课表草稿!T$29,课表草稿!T$30,课表草稿!T$31,课表草稿!T$32,课表草稿!T$33,课表草稿!T$34,课表草稿!T$35,课表草稿!T$36)</f>
        <v/>
      </c>
      <c r="G5" s="34" t="str">
        <f>CONCATENATE(课表草稿!U$26,课表草稿!U$27,课表草稿!U$28,课表草稿!U$29,课表草稿!U$30,课表草稿!U$31,课表草稿!U$32,课表草稿!U$33,课表草稿!U$34,课表草稿!U$35,课表草稿!U$36)</f>
        <v>[微积分]A2101
朱远鹏◇1-5，7-14周◇信工1,信工2¶</v>
      </c>
    </row>
    <row r="6" spans="1:7" ht="84.95" customHeight="1" thickTop="1" thickBot="1">
      <c r="A6" s="144" t="s">
        <v>158</v>
      </c>
      <c r="B6" s="145"/>
      <c r="C6" s="32" t="str">
        <f>CONCATENATE(课表草稿!Q$37,课表草稿!Q$38,课表草稿!Q$39,课表草稿!Q$40,课表草稿!Q$41,课表草稿!Q$42,课表草稿!Q$43,课表草稿!Q$44,课表草稿!Q$45,课表草稿!Q$46,课表草稿!Q$47)</f>
        <v>[军事理论]
◇1-9周◇信工1,信工2,信工3,信工4¶</v>
      </c>
      <c r="D6" s="32" t="str">
        <f>CONCATENATE(课表草稿!R$37,课表草稿!R$38,课表草稿!R$39,课表草稿!R$40,课表草稿!R$41,课表草稿!R$42,课表草稿!R$43,课表草稿!R$44,课表草稿!R$45,课表草稿!R$46,课表草稿!R$47)</f>
        <v/>
      </c>
      <c r="E6" s="32" t="str">
        <f>CONCATENATE(课表草稿!S$37,课表草稿!S$38,课表草稿!S$39,课表草稿!S$40,课表草稿!S$41,课表草稿!S$42,课表草稿!S$43,课表草稿!S$44,课表草稿!S$45,课表草稿!S$46,课表草稿!S$47)</f>
        <v>[数据结构实验]
侯识华◇13-16周◇信工1,信工2¶</v>
      </c>
      <c r="F6" s="32" t="str">
        <f>CONCATENATE(课表草稿!T$37,课表草稿!T$38,课表草稿!T$39,课表草稿!T$40,课表草稿!T$41,课表草稿!T$42,课表草稿!T$43,课表草稿!T$44,课表草稿!T$45,课表草稿!T$46,课表草稿!T$47)</f>
        <v>[电路]A3404
朱浩慎◇1-10，12-17周◇信工1¶</v>
      </c>
      <c r="G6" s="34" t="str">
        <f>CONCATENATE(课表草稿!U$37,课表草稿!U$38,课表草稿!U$39,课表草稿!U$40,课表草稿!U$41,课表草稿!U$42,课表草稿!U$43,课表草稿!U$44,课表草稿!U$45,课表草稿!U$46,课表草稿!U$47)</f>
        <v/>
      </c>
    </row>
    <row r="7" spans="1:7" ht="84.95" customHeight="1" thickTop="1" thickBot="1">
      <c r="A7" s="144" t="s">
        <v>43</v>
      </c>
      <c r="B7" s="145"/>
      <c r="C7" s="33" t="str">
        <f>CONCATENATE(课表草稿!Q$48,课表草稿!Q$49,课表草稿!Q$50,课表草稿!Q$51,课表草稿!Q$52,课表草稿!Q$53,课表草稿!Q$54,课表草稿!Q$55,课表草稿!Q$56,课表草稿!Q$57,课表草稿!Q$58)</f>
        <v>[中国近现代史纲要]A2101
周云◇1-12周◇信工1,信工2,信工5¶</v>
      </c>
      <c r="D7" s="33" t="str">
        <f>CONCATENATE(课表草稿!R$48,课表草稿!R$49,课表草稿!R$50,课表草稿!R$51,课表草稿!R$52,课表草稿!R$53,课表草稿!R$54,课表草稿!R$55,课表草稿!R$56,课表草稿!R$57,课表草稿!R$58)</f>
        <v>[工程制图习题]
李淼◇2-17周◇信工1,信工2¶</v>
      </c>
      <c r="E7" s="33" t="str">
        <f>CONCATENATE(课表草稿!S$48,课表草稿!S$49,课表草稿!S$50,课表草稿!S$51,课表草稿!S$52,课表草稿!S$53,课表草稿!S$54,课表草稿!S$55,课表草稿!S$56,课表草稿!S$57,课表草稿!S$58)</f>
        <v>[数据结构]A1102
侯识华◇1-12周◇信工1,信工2¶
[数据结构实验]
侯识华◇13-16周◇信工1,信工2¶</v>
      </c>
      <c r="F7" s="33" t="str">
        <f>CONCATENATE(课表草稿!T$48,课表草稿!T$49,课表草稿!T$50,课表草稿!T$51,课表草稿!T$52,课表草稿!T$53,课表草稿!T$54,课表草稿!T$55,课表草稿!T$56,课表草稿!T$57,课表草稿!T$58)</f>
        <v/>
      </c>
      <c r="G7" s="35" t="str">
        <f>CONCATENATE(课表草稿!U$48,课表草稿!U$49,课表草稿!U$50,课表草稿!U$51,课表草稿!U$52,课表草稿!U$53,课表草稿!U$54,课表草稿!U$55,课表草稿!U$56,课表草稿!U$57,课表草稿!U$58)</f>
        <v/>
      </c>
    </row>
    <row r="8" spans="1:7" ht="14.25" thickTop="1">
      <c r="A8" t="s">
        <v>4</v>
      </c>
      <c r="C8" t="str">
        <f>课表草稿!C59</f>
        <v>高级语言程序设计课程设计12侯识华，34创新曾衍辉，5创高学</v>
      </c>
    </row>
    <row r="9" spans="1:7" ht="14.25" thickBot="1">
      <c r="A9" s="40" t="str">
        <f>A1</f>
        <v>2021-2022学年第2学期</v>
      </c>
      <c r="B9" s="40"/>
      <c r="C9" s="40"/>
      <c r="D9" s="40"/>
      <c r="E9" s="18" t="str">
        <f>课表草稿!H5</f>
        <v>信工2</v>
      </c>
      <c r="F9" s="18"/>
      <c r="G9" s="20" t="str">
        <f>课表草稿!I5</f>
        <v>48人</v>
      </c>
    </row>
    <row r="10" spans="1:7" s="1" customFormat="1" ht="28.5" customHeight="1" thickTop="1" thickBot="1">
      <c r="A10" s="42"/>
      <c r="B10" s="43"/>
      <c r="C10" s="39" t="s">
        <v>35</v>
      </c>
      <c r="D10" s="39" t="s">
        <v>36</v>
      </c>
      <c r="E10" s="39" t="s">
        <v>37</v>
      </c>
      <c r="F10" s="39" t="s">
        <v>38</v>
      </c>
      <c r="G10" s="19" t="s">
        <v>50</v>
      </c>
    </row>
    <row r="11" spans="1:7" ht="84.95" customHeight="1" thickTop="1" thickBot="1">
      <c r="A11" s="144" t="s">
        <v>155</v>
      </c>
      <c r="B11" s="145"/>
      <c r="C11" s="32" t="str">
        <f>CONCATENATE(课表草稿!V$4,课表草稿!V$5,课表草稿!V$6,课表草稿!V$7,课表草稿!V$8,课表草稿!V$9,课表草稿!V$10,课表草稿!V$11,课表草稿!V$12,课表草稿!V$13,课表草稿!V$14)</f>
        <v>[大学英语上机]
◇4-15周◇信工1,信工2,信工3,信工4,信工5,信创¶</v>
      </c>
      <c r="D11" s="32" t="str">
        <f>CONCATENATE(课表草稿!W$4,课表草稿!W$5,课表草稿!W$6,课表草稿!W$7,课表草稿!W$8,课表草稿!W$9,课表草稿!W$10,课表草稿!W$11,课表草稿!W$12,课表草稿!W$13,课表草稿!W$14)</f>
        <v>[微积分]A2101
朱远鹏◇1-5，7-14周◇信工1,信工2¶</v>
      </c>
      <c r="E11" s="32" t="str">
        <f>CONCATENATE(课表草稿!X$4,课表草稿!X$5,课表草稿!X$6,课表草稿!X$7,课表草稿!X$8,课表草稿!X$9,课表草稿!X$10,课表草稿!X$11,课表草稿!X$12,课表草稿!X$13,课表草稿!X$14)</f>
        <v>[工程制图]A2306
李淼◇1-12周◇信工1,信工2¶</v>
      </c>
      <c r="F11" s="32" t="str">
        <f>CONCATENATE(课表草稿!Y$4,课表草稿!Y$5,课表草稿!Y$6,课表草稿!Y$7,课表草稿!Y$8,课表草稿!Y$9,课表草稿!Y$10,课表草稿!Y$11,课表草稿!Y$12,课表草稿!Y$13,课表草稿!Y$14)</f>
        <v>[大学物理]A2206
陈丽娟◇1-16周◇信工1,信工2¶</v>
      </c>
      <c r="G11" s="34" t="str">
        <f>CONCATENATE(课表草稿!Z$4,课表草稿!Z$5,课表草稿!Z$6,课表草稿!Z$7,课表草稿!Z$8,课表草稿!Z$9,课表草稿!Z$10,课表草稿!Z$11,课表草稿!Z$12,课表草稿!Z$13,课表草稿!Z$14)</f>
        <v>[工程制图]A2306
李淼◇1-12周◇信工1,信工2¶</v>
      </c>
    </row>
    <row r="12" spans="1:7" ht="84.95" customHeight="1" thickTop="1" thickBot="1">
      <c r="A12" s="144" t="s">
        <v>156</v>
      </c>
      <c r="B12" s="145"/>
      <c r="C12" s="32" t="str">
        <f>CONCATENATE(课表草稿!V$15,课表草稿!V$16,课表草稿!V$17,课表草稿!V$18,课表草稿!V$19,课表草稿!V$20,课表草稿!V$21,课表草稿!V$22,课表草稿!V$23,课表草稿!V$24,课表草稿!V$25)</f>
        <v>[体育]
◇1-16周◇信工1,信工2,信工3,信工4,信工5,信创¶</v>
      </c>
      <c r="D12" s="32" t="str">
        <f>CONCATENATE(课表草稿!W$15,课表草稿!W$16,课表草稿!W$17,课表草稿!W$18,课表草稿!W$19,课表草稿!W$20,课表草稿!W$21,课表草稿!W$22,课表草稿!W$23,课表草稿!W$24,课表草稿!W$25)</f>
        <v>[大学物理]A2206
陈丽娟◇1-16周◇信工1,信工2¶</v>
      </c>
      <c r="E12" s="32" t="str">
        <f>CONCATENATE(课表草稿!X$15,课表草稿!X$16,课表草稿!X$17,课表草稿!X$18,课表草稿!X$19,课表草稿!X$20,课表草稿!X$21,课表草稿!X$22,课表草稿!X$23,课表草稿!X$24,课表草稿!X$25)</f>
        <v>[概率论]A2102
蒋金山◇1-16周◇信工1,信工2¶</v>
      </c>
      <c r="F12" s="32" t="str">
        <f>CONCATENATE(课表草稿!Y$15,课表草稿!Y$16,课表草稿!Y$17,课表草稿!Y$18,课表草稿!Y$19,课表草稿!Y$20,课表草稿!Y$21,课表草稿!Y$22,课表草稿!Y$23,课表草稿!Y$24,课表草稿!Y$25)</f>
        <v/>
      </c>
      <c r="G12" s="34" t="str">
        <f>CONCATENATE(课表草稿!Z$15,课表草稿!Z$16,课表草稿!Z$17,课表草稿!Z$18,课表草稿!Z$19,课表草稿!Z$20,课表草稿!Z$21,课表草稿!Z$22,课表草稿!Z$23,课表草稿!Z$24,课表草稿!Z$25)</f>
        <v>[大学英语综合]
◇4-15周◇信工1,信工2,信工3,信工4,信工5,信创¶</v>
      </c>
    </row>
    <row r="13" spans="1:7" ht="84.95" customHeight="1" thickTop="1" thickBot="1">
      <c r="A13" s="144" t="s">
        <v>157</v>
      </c>
      <c r="B13" s="145"/>
      <c r="C13" s="32" t="str">
        <f>CONCATENATE(课表草稿!V$26,课表草稿!V$27,课表草稿!V$28,课表草稿!V$29,课表草稿!V$30,课表草稿!V$31,课表草稿!V$32,课表草稿!V$33,课表草稿!V$34,课表草稿!V$35,课表草稿!V$36)</f>
        <v>[概率论]A2102
蒋金山◇1-16周单◇信工1,信工2¶</v>
      </c>
      <c r="D13" s="32" t="str">
        <f>CONCATENATE(课表草稿!W$26,课表草稿!W$27,课表草稿!W$28,课表草稿!W$29,课表草稿!W$30,课表草稿!W$31,课表草稿!W$32,课表草稿!W$33,课表草稿!W$34,课表草稿!W$35,课表草稿!W$36)</f>
        <v/>
      </c>
      <c r="E13" s="32" t="str">
        <f>CONCATENATE(课表草稿!X$26,课表草稿!X$27,课表草稿!X$28,课表草稿!X$29,课表草稿!X$30,课表草稿!X$31,课表草稿!X$32,课表草稿!X$33,课表草稿!X$34,课表草稿!X$35,课表草稿!X$36)</f>
        <v>[微积分]A2101
朱远鹏◇1-5，7-15周◇信工1,信工2¶</v>
      </c>
      <c r="F13" s="32" t="str">
        <f>CONCATENATE(课表草稿!Y$26,课表草稿!Y$27,课表草稿!Y$28,课表草稿!Y$29,课表草稿!Y$30,课表草稿!Y$31,课表草稿!Y$32,课表草稿!Y$33,课表草稿!Y$34,课表草稿!Y$35,课表草稿!Y$36)</f>
        <v>[电路]A3404
朱浩慎◇1-10,12-17周◇信工2¶</v>
      </c>
      <c r="G13" s="34" t="str">
        <f>CONCATENATE(课表草稿!Z$26,课表草稿!Z$27,课表草稿!Z$28,课表草稿!Z$29,课表草稿!Z$30,课表草稿!Z$31,课表草稿!Z$32,课表草稿!Z$33,课表草稿!Z$34,课表草稿!Z$35,课表草稿!Z$36)</f>
        <v>[微积分]A2101
朱远鹏◇1-5，7-14周◇信工1,信工2¶</v>
      </c>
    </row>
    <row r="14" spans="1:7" ht="84.95" customHeight="1" thickTop="1" thickBot="1">
      <c r="A14" s="144" t="s">
        <v>158</v>
      </c>
      <c r="B14" s="145"/>
      <c r="C14" s="32" t="str">
        <f>CONCATENATE(课表草稿!V$37,课表草稿!V$38,课表草稿!V$39,课表草稿!V$40,课表草稿!V$41,课表草稿!V$42,课表草稿!V$43,课表草稿!V$44,课表草稿!V$45,课表草稿!V$46,课表草稿!V$47)</f>
        <v>[军事理论]
◇1-9周◇信工1,信工2,信工3,信工4¶</v>
      </c>
      <c r="D14" s="32" t="str">
        <f>CONCATENATE(课表草稿!W$37,课表草稿!W$38,课表草稿!W$39,课表草稿!W$40,课表草稿!W$41,课表草稿!W$42,课表草稿!W$43,课表草稿!W$44,课表草稿!W$45,课表草稿!W$46,课表草稿!W$47)</f>
        <v>[电路]A3404
朱浩慎◇1-16周◇信工2¶</v>
      </c>
      <c r="E14" s="32" t="str">
        <f>CONCATENATE(课表草稿!X$37,课表草稿!X$38,课表草稿!X$39,课表草稿!X$40,课表草稿!X$41,课表草稿!X$42,课表草稿!X$43,课表草稿!X$44,课表草稿!X$45,课表草稿!X$46,课表草稿!X$47)</f>
        <v>[数据结构实验]
侯识华◇13-16周◇信工1,信工2¶</v>
      </c>
      <c r="F14" s="32" t="str">
        <f>CONCATENATE(课表草稿!Y$37,课表草稿!Y$38,课表草稿!Y$39,课表草稿!Y$40,课表草稿!Y$41,课表草稿!Y$42,课表草稿!Y$43,课表草稿!Y$44,课表草稿!Y$45,课表草稿!Y$46,课表草稿!Y$47)</f>
        <v/>
      </c>
      <c r="G14" s="34" t="str">
        <f>CONCATENATE(课表草稿!Z$37,课表草稿!Z$38,课表草稿!Z$39,课表草稿!Z$40,课表草稿!Z$41,课表草稿!Z$42,课表草稿!Z$43,课表草稿!Z$44,课表草稿!Z$45,课表草稿!Z$46,课表草稿!Z$47)</f>
        <v/>
      </c>
    </row>
    <row r="15" spans="1:7" ht="84.95" customHeight="1" thickTop="1" thickBot="1">
      <c r="A15" s="144" t="s">
        <v>43</v>
      </c>
      <c r="B15" s="145"/>
      <c r="C15" s="33" t="str">
        <f>CONCATENATE(课表草稿!V$48,课表草稿!V$49,课表草稿!V$50,课表草稿!V$51,课表草稿!V$52,课表草稿!V$53,课表草稿!V$54,课表草稿!V$55,课表草稿!V$56,课表草稿!V$57,课表草稿!V$58)</f>
        <v>[中国近现代史纲要]A2101
周云◇1-12周◇信工1,信工2,信工5¶</v>
      </c>
      <c r="D15" s="33" t="str">
        <f>CONCATENATE(课表草稿!W$48,课表草稿!W$49,课表草稿!W$50,课表草稿!W$51,课表草稿!W$52,课表草稿!W$53,课表草稿!W$54,课表草稿!W$55,课表草稿!W$56,课表草稿!W$57,课表草稿!W$58)</f>
        <v>[工程制图习题]
李淼◇2-17周◇信工1,信工2¶</v>
      </c>
      <c r="E15" s="33" t="str">
        <f>CONCATENATE(课表草稿!X$48,课表草稿!X$49,课表草稿!X$50,课表草稿!X$51,课表草稿!X$52,课表草稿!X$53,课表草稿!X$54,课表草稿!X$55,课表草稿!X$56,课表草稿!X$57,课表草稿!X$58)</f>
        <v>[数据结构]A1102
侯识华◇1-12周◇信工1,信工2¶
[数据结构实验]
侯识华◇13-16周◇信工1,信工2¶</v>
      </c>
      <c r="F15" s="33" t="str">
        <f>CONCATENATE(课表草稿!Y$48,课表草稿!Y$49,课表草稿!Y$50,课表草稿!Y$51,课表草稿!Y$52,课表草稿!Y$53,课表草稿!Y$54,课表草稿!Y$55,课表草稿!Y$56,课表草稿!Y$57,课表草稿!Y$58)</f>
        <v/>
      </c>
      <c r="G15" s="35" t="str">
        <f>CONCATENATE(课表草稿!Z$48,课表草稿!Z$49,课表草稿!Z$50,课表草稿!Z$51,课表草稿!Z$52,课表草稿!Z$53,课表草稿!Z$54,课表草稿!Z$55,课表草稿!Z$56,课表草稿!Z$57,课表草稿!Z$58)</f>
        <v/>
      </c>
    </row>
    <row r="16" spans="1:7" ht="14.25" thickTop="1">
      <c r="A16" t="s">
        <v>4</v>
      </c>
      <c r="C16" t="str">
        <f>C8</f>
        <v>高级语言程序设计课程设计12侯识华，34创新曾衍辉，5创高学</v>
      </c>
    </row>
    <row r="17" spans="1:7" ht="14.25" thickBot="1">
      <c r="A17" s="37" t="str">
        <f>A1</f>
        <v>2021-2022学年第2学期</v>
      </c>
      <c r="B17" s="37"/>
      <c r="C17" s="37"/>
      <c r="D17" s="37"/>
      <c r="E17" s="15" t="str">
        <f>课表草稿!H6</f>
        <v>信工3</v>
      </c>
      <c r="F17" s="15"/>
      <c r="G17" s="12" t="str">
        <f>课表草稿!I6</f>
        <v>46人</v>
      </c>
    </row>
    <row r="18" spans="1:7" s="1" customFormat="1" ht="28.5" customHeight="1" thickTop="1" thickBot="1">
      <c r="A18" s="42"/>
      <c r="B18" s="43"/>
      <c r="C18" s="39" t="s">
        <v>35</v>
      </c>
      <c r="D18" s="39" t="s">
        <v>36</v>
      </c>
      <c r="E18" s="39" t="s">
        <v>37</v>
      </c>
      <c r="F18" s="39" t="s">
        <v>38</v>
      </c>
      <c r="G18" s="19" t="s">
        <v>50</v>
      </c>
    </row>
    <row r="19" spans="1:7" ht="84.95" customHeight="1" thickTop="1" thickBot="1">
      <c r="A19" s="144" t="s">
        <v>155</v>
      </c>
      <c r="B19" s="145"/>
      <c r="C19" s="32" t="str">
        <f>CONCATENATE(课表草稿!AA$4,课表草稿!AA$5,课表草稿!AA$6,课表草稿!AA$7,课表草稿!AA$8,课表草稿!AA$9,课表草稿!AA$10,课表草稿!AA$11,课表草稿!AA$12,课表草稿!AA$13,课表草稿!AA$14)</f>
        <v>[大学英语上机]
◇4-15周◇信工1,信工2,信工3,信工4,信工5,信创¶</v>
      </c>
      <c r="D19" s="32" t="str">
        <f>CONCATENATE(课表草稿!AB$4,课表草稿!AB$5,课表草稿!AB$6,课表草稿!AB$7,课表草稿!AB$8,课表草稿!AB$9,课表草稿!AB$10,课表草稿!AB$11,课表草稿!AB$12,课表草稿!AB$13,课表草稿!AB$14)</f>
        <v>[大学物理]A2206
陈丽娟◇1-16周◇信工3,信工4¶</v>
      </c>
      <c r="E19" s="32" t="str">
        <f>CONCATENATE(课表草稿!AC$4,课表草稿!AC$5,课表草稿!AC$6,课表草稿!AC$7,课表草稿!AC$8,课表草稿!AC$9,课表草稿!AC$10,课表草稿!AC$11,课表草稿!AC$12,课表草稿!AC$13,课表草稿!AC$14)</f>
        <v>[概率论]A2102
蒋金山◇1-16周◇信工3,信工4¶</v>
      </c>
      <c r="F19" s="32" t="str">
        <f>CONCATENATE(课表草稿!AD$4,课表草稿!AD$5,课表草稿!AD$6,课表草稿!AD$7,课表草稿!AD$8,课表草稿!AD$9,课表草稿!AD$10,课表草稿!AD$11,课表草稿!AD$12,课表草稿!AD$13,课表草稿!AD$14)</f>
        <v>[微积分]A2101
朱远鹏◇1-5，7-14周◇信工3,信工4¶</v>
      </c>
      <c r="G19" s="34" t="str">
        <f>CONCATENATE(课表草稿!AE$4,课表草稿!AE$5,课表草稿!AE$6,课表草稿!AE$7,课表草稿!AE$8,课表草稿!AE$9,课表草稿!AE$10,课表草稿!AE$11,课表草稿!AE$12,课表草稿!AE$13,课表草稿!AE$14)</f>
        <v>[微积分]A2101
朱远鹏◇1-5，7-14周◇信工3,信工4¶</v>
      </c>
    </row>
    <row r="20" spans="1:7" ht="84.95" customHeight="1" thickTop="1" thickBot="1">
      <c r="A20" s="144" t="s">
        <v>156</v>
      </c>
      <c r="B20" s="145"/>
      <c r="C20" s="32" t="str">
        <f>CONCATENATE(课表草稿!AA$15,课表草稿!AA$16,课表草稿!AA$17,课表草稿!AA$18,课表草稿!AA$19,课表草稿!AA$20,课表草稿!AA$21,课表草稿!AA$22,课表草稿!AA$23,课表草稿!AA$24,课表草稿!AA$25)</f>
        <v>[体育]
◇1-16周◇信工1,信工2,信工3,信工4,信工5,信创¶</v>
      </c>
      <c r="D20" s="32" t="str">
        <f>CONCATENATE(课表草稿!AB$15,课表草稿!AB$16,课表草稿!AB$17,课表草稿!AB$18,课表草稿!AB$19,课表草稿!AB$20,课表草稿!AB$21,课表草稿!AB$22,课表草稿!AB$23,课表草稿!AB$24,课表草稿!AB$25)</f>
        <v>[电路]A2103
刘蕴/刘元◇1-16周◇信工3,信工4¶</v>
      </c>
      <c r="E20" s="32" t="str">
        <f>CONCATENATE(课表草稿!AC$15,课表草稿!AC$16,课表草稿!AC$17,课表草稿!AC$18,课表草稿!AC$19,课表草稿!AC$20,课表草稿!AC$21,课表草稿!AC$22,课表草稿!AC$23,课表草稿!AC$24,课表草稿!AC$25)</f>
        <v>[微积分]A2101
朱远鹏◇1-5，7-15周◇信工3,信工4¶</v>
      </c>
      <c r="F20" s="32" t="str">
        <f>CONCATENATE(课表草稿!AD$15,课表草稿!AD$16,课表草稿!AD$17,课表草稿!AD$18,课表草稿!AD$19,课表草稿!AD$20,课表草稿!AD$21,课表草稿!AD$22,课表草稿!AD$23,课表草稿!AD$24,课表草稿!AD$25)</f>
        <v>[大学物理]A2206
陈丽娟◇1-16周◇信工3,信工4¶</v>
      </c>
      <c r="G20" s="34" t="str">
        <f>CONCATENATE(课表草稿!AE$15,课表草稿!AE$16,课表草稿!AE$17,课表草稿!AE$18,课表草稿!AE$19,课表草稿!AE$20,课表草稿!AE$21,课表草稿!AE$22,课表草稿!AE$23,课表草稿!AE$24,课表草稿!AE$25)</f>
        <v>[大学英语综合]
◇4-15周◇信工1,信工2,信工3,信工4,信工5,信创¶</v>
      </c>
    </row>
    <row r="21" spans="1:7" ht="84.95" customHeight="1" thickTop="1" thickBot="1">
      <c r="A21" s="144" t="s">
        <v>157</v>
      </c>
      <c r="B21" s="145"/>
      <c r="C21" s="32" t="str">
        <f>CONCATENATE(课表草稿!AA$26,课表草稿!AA$27,课表草稿!AA$28,课表草稿!AA$29,课表草稿!AA$30,课表草稿!AA$31,课表草稿!AA$32,课表草稿!AA$33,课表草稿!AA$34,课表草稿!AA$35,课表草稿!AA$36)</f>
        <v>[概率论]A2102
蒋金山◇1-16周双◇信工3,信工4¶</v>
      </c>
      <c r="D21" s="32" t="str">
        <f>CONCATENATE(课表草稿!AB$26,课表草稿!AB$27,课表草稿!AB$28,课表草稿!AB$29,课表草稿!AB$30,课表草稿!AB$31,课表草稿!AB$32,课表草稿!AB$33,课表草稿!AB$34,课表草稿!AB$35,课表草稿!AB$36)</f>
        <v>[中国近现代史纲要]A2308
彭蕙◇1-12周◇信工3,信工4,信创¶</v>
      </c>
      <c r="E21" s="32" t="str">
        <f>CONCATENATE(课表草稿!AC$26,课表草稿!AC$27,课表草稿!AC$28,课表草稿!AC$29,课表草稿!AC$30,课表草稿!AC$31,课表草稿!AC$32,课表草稿!AC$33,课表草稿!AC$34,课表草稿!AC$35,课表草稿!AC$36)</f>
        <v/>
      </c>
      <c r="F21" s="32" t="str">
        <f>CONCATENATE(课表草稿!AD$26,课表草稿!AD$27,课表草稿!AD$28,课表草稿!AD$29,课表草稿!AD$30,课表草稿!AD$31,课表草稿!AD$32,课表草稿!AD$33,课表草稿!AD$34,课表草稿!AD$35,课表草稿!AD$36)</f>
        <v>[电路]A2103
刘蕴/刘元◇1-10,12-17周◇信工3,信工4¶</v>
      </c>
      <c r="G21" s="34" t="str">
        <f>CONCATENATE(课表草稿!AE$26,课表草稿!AE$27,课表草稿!AE$28,课表草稿!AE$29,课表草稿!AE$30,课表草稿!AE$31,课表草稿!AE$32,课表草稿!AE$33,课表草稿!AE$34,课表草稿!AE$35,课表草稿!AE$36)</f>
        <v>[工程制图]A3407
彭华明◇1-16周◇信工3,信工4¶</v>
      </c>
    </row>
    <row r="22" spans="1:7" ht="84.95" customHeight="1" thickTop="1" thickBot="1">
      <c r="A22" s="144" t="s">
        <v>158</v>
      </c>
      <c r="B22" s="145"/>
      <c r="C22" s="32" t="str">
        <f>CONCATENATE(课表草稿!AA$37,课表草稿!AA$38,课表草稿!AA$39,课表草稿!AA$40,课表草稿!AA$41,课表草稿!AA$42,课表草稿!AA$43,课表草稿!AA$44,课表草稿!AA$45,课表草稿!AA$46,课表草稿!AA$47)</f>
        <v>[军事理论]
◇1-9周◇信工1,信工2,信工3,信工4¶</v>
      </c>
      <c r="D22" s="32" t="str">
        <f>CONCATENATE(课表草稿!AB$37,课表草稿!AB$38,课表草稿!AB$39,课表草稿!AB$40,课表草稿!AB$41,课表草稿!AB$42,课表草稿!AB$43,课表草稿!AB$44,课表草稿!AB$45,课表草稿!AB$46,课表草稿!AB$47)</f>
        <v>[中国近现代史纲要]A2308
彭蕙◇1-12周第7节◇信工3,信工4,信创¶</v>
      </c>
      <c r="E22" s="32" t="str">
        <f>CONCATENATE(课表草稿!AC$37,课表草稿!AC$38,课表草稿!AC$39,课表草稿!AC$40,课表草稿!AC$41,课表草稿!AC$42,课表草稿!AC$43,课表草稿!AC$44,课表草稿!AC$45,课表草稿!AC$46,课表草稿!AC$47)</f>
        <v>[数据结构]
罗智峰◇13-16周◇信工3,信工4¶</v>
      </c>
      <c r="F22" s="32" t="str">
        <f>CONCATENATE(课表草稿!AD$37,课表草稿!AD$38,课表草稿!AD$39,课表草稿!AD$40,课表草稿!AD$41,课表草稿!AD$42,课表草稿!AD$43,课表草稿!AD$44,课表草稿!AD$45,课表草稿!AD$46,课表草稿!AD$47)</f>
        <v/>
      </c>
      <c r="G22" s="34" t="str">
        <f>CONCATENATE(课表草稿!AE$37,课表草稿!AE$38,课表草稿!AE$39,课表草稿!AE$40,课表草稿!AE$41,课表草稿!AE$42,课表草稿!AE$43,课表草稿!AE$44,课表草稿!AE$45,课表草稿!AE$46,课表草稿!AE$47)</f>
        <v>[工程制图]A3407
彭华明◇1-16周第7节◇信工3,信工4¶</v>
      </c>
    </row>
    <row r="23" spans="1:7" ht="84.95" customHeight="1" thickTop="1" thickBot="1">
      <c r="A23" s="144" t="s">
        <v>43</v>
      </c>
      <c r="B23" s="145"/>
      <c r="C23" s="33" t="str">
        <f>CONCATENATE(课表草稿!AA$48,课表草稿!AA$49,课表草稿!AA$50,课表草稿!AA$51,课表草稿!AA$52,课表草稿!AA$53,课表草稿!AA$54,课表草稿!AA$55,课表草稿!AA$56,课表草稿!AA$57,课表草稿!AA$58)</f>
        <v/>
      </c>
      <c r="D23" s="33" t="str">
        <f>CONCATENATE(课表草稿!AB$48,课表草稿!AB$49,课表草稿!AB$50,课表草稿!AB$51,课表草稿!AB$52,课表草稿!AB$53,课表草稿!AB$54,课表草稿!AB$55,课表草稿!AB$56,课表草稿!AB$57,课表草稿!AB$58)</f>
        <v/>
      </c>
      <c r="E23" s="33" t="str">
        <f>CONCATENATE(课表草稿!AC$48,课表草稿!AC$49,课表草稿!AC$50,课表草稿!AC$51,课表草稿!AC$52,课表草稿!AC$53,课表草稿!AC$54,课表草稿!AC$55,课表草稿!AC$56,课表草稿!AC$57,课表草稿!AC$58)</f>
        <v>[数据结构]A1103
罗智峰◇1-16周◇信工3,信工4¶</v>
      </c>
      <c r="F23" s="33" t="str">
        <f>CONCATENATE(课表草稿!AD$48,课表草稿!AD$49,课表草稿!AD$50,课表草稿!AD$51,课表草稿!AD$52,课表草稿!AD$53,课表草稿!AD$54,课表草稿!AD$55,课表草稿!AD$56,课表草稿!AD$57,课表草稿!AD$58)</f>
        <v>[工程制图习题]
彭华明◇2-17周◇信工3,信工4,信工5,信创¶</v>
      </c>
      <c r="G23" s="35" t="str">
        <f>CONCATENATE(课表草稿!AE$48,课表草稿!AE$49,课表草稿!AE$50,课表草稿!AE$51,课表草稿!AE$52,课表草稿!AE$53,课表草稿!AE$54,课表草稿!AE$55,课表草稿!AE$56,课表草稿!AE$57,课表草稿!AE$58)</f>
        <v/>
      </c>
    </row>
    <row r="24" spans="1:7" ht="14.25" thickTop="1">
      <c r="A24" t="s">
        <v>4</v>
      </c>
      <c r="C24" t="str">
        <f>C8</f>
        <v>高级语言程序设计课程设计12侯识华，34创新曾衍辉，5创高学</v>
      </c>
    </row>
    <row r="25" spans="1:7" ht="14.25" thickBot="1">
      <c r="A25" s="40" t="str">
        <f>A1</f>
        <v>2021-2022学年第2学期</v>
      </c>
      <c r="B25" s="40"/>
      <c r="C25" s="40"/>
      <c r="D25" s="40"/>
      <c r="E25" s="18" t="str">
        <f>课表草稿!H7</f>
        <v>信工4</v>
      </c>
      <c r="F25" s="18"/>
      <c r="G25" s="20" t="str">
        <f>课表草稿!I7</f>
        <v>46人</v>
      </c>
    </row>
    <row r="26" spans="1:7" s="1" customFormat="1" ht="28.5" customHeight="1" thickTop="1" thickBot="1">
      <c r="A26" s="42"/>
      <c r="B26" s="43"/>
      <c r="C26" s="39" t="s">
        <v>35</v>
      </c>
      <c r="D26" s="39" t="s">
        <v>36</v>
      </c>
      <c r="E26" s="39" t="s">
        <v>37</v>
      </c>
      <c r="F26" s="39" t="s">
        <v>38</v>
      </c>
      <c r="G26" s="19" t="s">
        <v>50</v>
      </c>
    </row>
    <row r="27" spans="1:7" ht="84.95" customHeight="1" thickTop="1" thickBot="1">
      <c r="A27" s="144" t="s">
        <v>155</v>
      </c>
      <c r="B27" s="145"/>
      <c r="C27" s="32" t="str">
        <f>CONCATENATE(课表草稿!AF$4,课表草稿!AF$5,课表草稿!AF$6,课表草稿!AF$7,课表草稿!AF$8,课表草稿!AF$9,课表草稿!AF$10,课表草稿!AF$11,课表草稿!AF$12,课表草稿!AF$13,课表草稿!AF$14)</f>
        <v>[大学英语上机]
◇4-15周◇信工1,信工2,信工3,信工4,信工5,信创¶</v>
      </c>
      <c r="D27" s="32" t="str">
        <f>CONCATENATE(课表草稿!AG$4,课表草稿!AG$5,课表草稿!AG$6,课表草稿!AG$7,课表草稿!AG$8,课表草稿!AG$9,课表草稿!AG$10,课表草稿!AG$11,课表草稿!AG$12,课表草稿!AG$13,课表草稿!AG$14)</f>
        <v>[大学物理]A2206
陈丽娟◇1-16周◇信工3,信工4¶</v>
      </c>
      <c r="E27" s="32" t="str">
        <f>CONCATENATE(课表草稿!AH$4,课表草稿!AH$5,课表草稿!AH$6,课表草稿!AH$7,课表草稿!AH$8,课表草稿!AH$9,课表草稿!AH$10,课表草稿!AH$11,课表草稿!AH$12,课表草稿!AH$13,课表草稿!AH$14)</f>
        <v>[概率论]A2102
蒋金山◇1-16周◇信工3,信工4¶</v>
      </c>
      <c r="F27" s="32" t="str">
        <f>CONCATENATE(课表草稿!AI$4,课表草稿!AI$5,课表草稿!AI$6,课表草稿!AI$7,课表草稿!AI$8,课表草稿!AI$9,课表草稿!AI$10,课表草稿!AI$11,课表草稿!AI$12,课表草稿!AI$13,课表草稿!AI$14)</f>
        <v>[微积分]A2101
朱远鹏◇1-5，7-14周◇信工3,信工4¶</v>
      </c>
      <c r="G27" s="34" t="str">
        <f>CONCATENATE(课表草稿!AJ$4,课表草稿!AJ$5,课表草稿!AJ$6,课表草稿!AJ$7,课表草稿!AJ$8,课表草稿!AJ$9,课表草稿!AJ$10,课表草稿!AJ$11,课表草稿!AJ$12,课表草稿!AJ$13,课表草稿!AJ$14)</f>
        <v>[微积分]A2101
朱远鹏◇1-5，7-14周◇信工3,信工4¶</v>
      </c>
    </row>
    <row r="28" spans="1:7" ht="84.95" customHeight="1" thickTop="1" thickBot="1">
      <c r="A28" s="144" t="s">
        <v>156</v>
      </c>
      <c r="B28" s="145"/>
      <c r="C28" s="32" t="str">
        <f>CONCATENATE(课表草稿!AF$15,课表草稿!AF$16,课表草稿!AF$17,课表草稿!AF$18,课表草稿!AF$19,课表草稿!AF$20,课表草稿!AF$21,课表草稿!AF$22,课表草稿!AF$23,课表草稿!AF$24,课表草稿!AF$25)</f>
        <v>[体育]
◇1-16周◇信工1,信工2,信工3,信工4,信工5,信创¶</v>
      </c>
      <c r="D28" s="32" t="str">
        <f>CONCATENATE(课表草稿!AG$15,课表草稿!AG$16,课表草稿!AG$17,课表草稿!AG$18,课表草稿!AG$19,课表草稿!AG$20,课表草稿!AG$21,课表草稿!AG$22,课表草稿!AG$23,课表草稿!AG$24,课表草稿!AG$25)</f>
        <v>[电路]A2103
刘蕴/刘元◇1-16周◇信工3,信工4¶</v>
      </c>
      <c r="E28" s="32" t="str">
        <f>CONCATENATE(课表草稿!AH$15,课表草稿!AH$16,课表草稿!AH$17,课表草稿!AH$18,课表草稿!AH$19,课表草稿!AH$20,课表草稿!AH$21,课表草稿!AH$22,课表草稿!AH$23,课表草稿!AH$24,课表草稿!AH$25)</f>
        <v>[微积分]A2101
朱远鹏◇1-5，7-15周◇信工3,信工4¶</v>
      </c>
      <c r="F28" s="32" t="str">
        <f>CONCATENATE(课表草稿!AI$15,课表草稿!AI$16,课表草稿!AI$17,课表草稿!AI$18,课表草稿!AI$19,课表草稿!AI$20,课表草稿!AI$21,课表草稿!AI$22,课表草稿!AI$23,课表草稿!AI$24,课表草稿!AI$25)</f>
        <v>[大学物理]A2206
陈丽娟◇1-16周◇信工3,信工4¶</v>
      </c>
      <c r="G28" s="34" t="str">
        <f>CONCATENATE(课表草稿!AJ$15,课表草稿!AJ$16,课表草稿!AJ$17,课表草稿!AJ$18,课表草稿!AJ$19,课表草稿!AJ$20,课表草稿!AJ$21,课表草稿!AJ$22,课表草稿!AJ$23,课表草稿!AJ$24,课表草稿!AJ$25)</f>
        <v>[大学英语综合]
◇4-15周◇信工1,信工2,信工3,信工4,信工5,信创¶</v>
      </c>
    </row>
    <row r="29" spans="1:7" ht="84.95" customHeight="1" thickTop="1" thickBot="1">
      <c r="A29" s="144" t="s">
        <v>157</v>
      </c>
      <c r="B29" s="145"/>
      <c r="C29" s="32" t="str">
        <f>CONCATENATE(课表草稿!AF$26,课表草稿!AF$27,课表草稿!AF$28,课表草稿!AF$29,课表草稿!AF$30,课表草稿!AF$31,课表草稿!AF$32,课表草稿!AF$33,课表草稿!AF$34,课表草稿!AF$35,课表草稿!AF$36)</f>
        <v>[概率论]A2102
蒋金山◇1-16周双◇信工3,信工4¶</v>
      </c>
      <c r="D29" s="32" t="str">
        <f>CONCATENATE(课表草稿!AG$26,课表草稿!AG$27,课表草稿!AG$28,课表草稿!AG$29,课表草稿!AG$30,课表草稿!AG$31,课表草稿!AG$32,课表草稿!AG$33,课表草稿!AG$34,课表草稿!AG$35,课表草稿!AG$36)</f>
        <v>[中国近现代史纲要]A2308
彭蕙◇1-12周◇信工3,信工4,信创¶</v>
      </c>
      <c r="E29" s="32" t="str">
        <f>CONCATENATE(课表草稿!AH$26,课表草稿!AH$27,课表草稿!AH$28,课表草稿!AH$29,课表草稿!AH$30,课表草稿!AH$31,课表草稿!AH$32,课表草稿!AH$33,课表草稿!AH$34,课表草稿!AH$35,课表草稿!AH$36)</f>
        <v/>
      </c>
      <c r="F29" s="32" t="str">
        <f>CONCATENATE(课表草稿!AI$26,课表草稿!AI$27,课表草稿!AI$28,课表草稿!AI$29,课表草稿!AI$30,课表草稿!AI$31,课表草稿!AI$32,课表草稿!AI$33,课表草稿!AI$34,课表草稿!AI$35,课表草稿!AI$36)</f>
        <v>[电路]A2103
刘蕴/刘元◇1-10,12-17周◇信工3,信工4¶</v>
      </c>
      <c r="G29" s="34" t="str">
        <f>CONCATENATE(课表草稿!AJ$26,课表草稿!AJ$27,课表草稿!AJ$28,课表草稿!AJ$29,课表草稿!AJ$30,课表草稿!AJ$31,课表草稿!AJ$32,课表草稿!AJ$33,课表草稿!AJ$34,课表草稿!AJ$35,课表草稿!AJ$36)</f>
        <v>[工程制图]A3407
彭华明◇1-16周◇信工3,信工4¶</v>
      </c>
    </row>
    <row r="30" spans="1:7" ht="84.95" customHeight="1" thickTop="1" thickBot="1">
      <c r="A30" s="144" t="s">
        <v>158</v>
      </c>
      <c r="B30" s="145"/>
      <c r="C30" s="32" t="str">
        <f>CONCATENATE(课表草稿!AF$37,课表草稿!AF$38,课表草稿!AF$39,课表草稿!AF$40,课表草稿!AF$41,课表草稿!AF$42,课表草稿!AF$43,课表草稿!AF$44,课表草稿!AF$45,课表草稿!AF$46,课表草稿!AF$47)</f>
        <v>[军事理论]
◇1-9周◇信工1,信工2,信工3,信工4¶</v>
      </c>
      <c r="D30" s="32" t="str">
        <f>CONCATENATE(课表草稿!AG$37,课表草稿!AG$38,课表草稿!AG$39,课表草稿!AG$40,课表草稿!AG$41,课表草稿!AG$42,课表草稿!AG$43,课表草稿!AG$44,课表草稿!AG$45,课表草稿!AG$46,课表草稿!AG$47)</f>
        <v>[中国近现代史纲要]A2308
彭蕙◇1-12周第7节◇信工3,信工4,信创¶</v>
      </c>
      <c r="E30" s="32" t="str">
        <f>CONCATENATE(课表草稿!AH$37,课表草稿!AH$38,课表草稿!AH$39,课表草稿!AH$40,课表草稿!AH$41,课表草稿!AH$42,课表草稿!AH$43,课表草稿!AH$44,课表草稿!AH$45,课表草稿!AH$46,课表草稿!AH$47)</f>
        <v>[数据结构]
罗智峰◇13-16周◇信工3,信工4¶</v>
      </c>
      <c r="F30" s="32" t="str">
        <f>CONCATENATE(课表草稿!AI$37,课表草稿!AI$38,课表草稿!AI$39,课表草稿!AI$40,课表草稿!AI$41,课表草稿!AI$42,课表草稿!AI$43,课表草稿!AI$44,课表草稿!AI$45,课表草稿!AI$46,课表草稿!AI$47)</f>
        <v/>
      </c>
      <c r="G30" s="34" t="str">
        <f>CONCATENATE(课表草稿!AJ$37,课表草稿!AJ$38,课表草稿!AJ$39,课表草稿!AJ$40,课表草稿!AJ$41,课表草稿!AJ$42,课表草稿!AJ$43,课表草稿!AJ$44,课表草稿!AJ$45,课表草稿!AJ$46,课表草稿!AJ$47)</f>
        <v>[工程制图]A3407
彭华明◇1-16周第7节◇信工3,信工4¶</v>
      </c>
    </row>
    <row r="31" spans="1:7" ht="84.95" customHeight="1" thickTop="1" thickBot="1">
      <c r="A31" s="144" t="s">
        <v>43</v>
      </c>
      <c r="B31" s="145"/>
      <c r="C31" s="33" t="str">
        <f>CONCATENATE(课表草稿!AF$48,课表草稿!AF$49,课表草稿!AF$50,课表草稿!AF$51,课表草稿!AF$52,课表草稿!AF$53,课表草稿!AF$54,课表草稿!AF$55,课表草稿!AF$56,课表草稿!AF$57,课表草稿!AF$58)</f>
        <v/>
      </c>
      <c r="D31" s="33" t="str">
        <f>CONCATENATE(课表草稿!AG$48,课表草稿!AG$49,课表草稿!AG$50,课表草稿!AG$51,课表草稿!AG$52,课表草稿!AG$53,课表草稿!AG$54,课表草稿!AG$55,课表草稿!AG$56,课表草稿!AG$57,课表草稿!AG$58)</f>
        <v/>
      </c>
      <c r="E31" s="33" t="str">
        <f>CONCATENATE(课表草稿!AH$48,课表草稿!AH$49,课表草稿!AH$50,课表草稿!AH$51,课表草稿!AH$52,课表草稿!AH$53,课表草稿!AH$54,课表草稿!AH$55,课表草稿!AH$56,课表草稿!AH$57,课表草稿!AH$58)</f>
        <v>[数据结构]A1103
罗智峰◇1-16周◇信工3,信工4¶</v>
      </c>
      <c r="F31" s="33" t="str">
        <f>CONCATENATE(课表草稿!AI$48,课表草稿!AI$49,课表草稿!AI$50,课表草稿!AI$51,课表草稿!AI$52,课表草稿!AI$53,课表草稿!AI$54,课表草稿!AI$55,课表草稿!AI$56,课表草稿!AI$57,课表草稿!AI$58)</f>
        <v>[工程制图习题]
彭华明◇2-17周◇信工3,信工4,信工5,信创¶</v>
      </c>
      <c r="G31" s="35" t="str">
        <f>CONCATENATE(课表草稿!AJ$48,课表草稿!AJ$49,课表草稿!AJ$50,课表草稿!AJ$51,课表草稿!AJ$52,课表草稿!AJ$53,课表草稿!AJ$54,课表草稿!AJ$55,课表草稿!AJ$56,课表草稿!AJ$57,课表草稿!AJ$58)</f>
        <v/>
      </c>
    </row>
    <row r="32" spans="1:7" ht="14.25" thickTop="1">
      <c r="A32" t="s">
        <v>4</v>
      </c>
      <c r="C32" t="str">
        <f>C8</f>
        <v>高级语言程序设计课程设计12侯识华，34创新曾衍辉，5创高学</v>
      </c>
    </row>
    <row r="33" spans="1:7" ht="14.25" thickBot="1">
      <c r="A33" s="37" t="str">
        <f>A1</f>
        <v>2021-2022学年第2学期</v>
      </c>
      <c r="B33" s="37"/>
      <c r="C33" s="37"/>
      <c r="D33" s="37"/>
      <c r="E33" s="15" t="str">
        <f>课表草稿!H8</f>
        <v>信工5</v>
      </c>
      <c r="F33" s="15"/>
      <c r="G33" s="12" t="str">
        <f>课表草稿!I8</f>
        <v>46人</v>
      </c>
    </row>
    <row r="34" spans="1:7" s="1" customFormat="1" ht="28.5" customHeight="1" thickTop="1" thickBot="1">
      <c r="A34" s="42"/>
      <c r="B34" s="43"/>
      <c r="C34" s="39" t="s">
        <v>35</v>
      </c>
      <c r="D34" s="39" t="s">
        <v>36</v>
      </c>
      <c r="E34" s="39" t="s">
        <v>37</v>
      </c>
      <c r="F34" s="39" t="s">
        <v>38</v>
      </c>
      <c r="G34" s="19" t="s">
        <v>50</v>
      </c>
    </row>
    <row r="35" spans="1:7" ht="84.95" customHeight="1" thickTop="1" thickBot="1">
      <c r="A35" s="144" t="s">
        <v>155</v>
      </c>
      <c r="B35" s="145"/>
      <c r="C35" s="32" t="str">
        <f>CONCATENATE(课表草稿!AK$4,课表草稿!AK$5,课表草稿!AK$6,课表草稿!AK$7,课表草稿!AK$8,课表草稿!AK$9,课表草稿!AK$10,课表草稿!AK$11,课表草稿!AK$12,课表草稿!AK$13,课表草稿!AK$14)</f>
        <v>[大学英语上机]
◇4-15周◇信工1,信工2,信工3,信工4,信工5,信创¶</v>
      </c>
      <c r="D35" s="32" t="str">
        <f>CONCATENATE(课表草稿!AL$4,课表草稿!AL$5,课表草稿!AL$6,课表草稿!AL$7,课表草稿!AL$8,课表草稿!AL$9,课表草稿!AL$10,课表草稿!AL$11,课表草稿!AL$12,课表草稿!AL$13,课表草稿!AL$14)</f>
        <v>[微积分]A3107
杜晓明◇1-14周◇信工5¶</v>
      </c>
      <c r="E35" s="32" t="str">
        <f>CONCATENATE(课表草稿!AM$4,课表草稿!AM$5,课表草稿!AM$6,课表草稿!AM$7,课表草稿!AM$8,课表草稿!AM$9,课表草稿!AM$10,课表草稿!AM$11,课表草稿!AM$12,课表草稿!AM$13,课表草稿!AM$14)</f>
        <v>[大学物理]A3206
万牛◇1-16周◇信工5,信创¶</v>
      </c>
      <c r="F35" s="32" t="str">
        <f>CONCATENATE(课表草稿!AN$4,课表草稿!AN$5,课表草稿!AN$6,课表草稿!AN$7,课表草稿!AN$8,课表草稿!AN$9,课表草稿!AN$10,课表草稿!AN$11,课表草稿!AN$12,课表草稿!AN$13,课表草稿!AN$14)</f>
        <v>[微积分]A3107
杜晓明◇1-13周◇信工5¶</v>
      </c>
      <c r="G35" s="34" t="str">
        <f>CONCATENATE(课表草稿!AO$4,课表草稿!AO$5,课表草稿!AO$6,课表草稿!AO$7,课表草稿!AO$8,课表草稿!AO$9,课表草稿!AO$10,课表草稿!AO$11,课表草稿!AO$12,课表草稿!AO$13,课表草稿!AO$14)</f>
        <v>[大学物理]A3206
万牛◇1-16周◇信工5,信创¶</v>
      </c>
    </row>
    <row r="36" spans="1:7" ht="84.95" customHeight="1" thickTop="1" thickBot="1">
      <c r="A36" s="144" t="s">
        <v>156</v>
      </c>
      <c r="B36" s="145"/>
      <c r="C36" s="32" t="str">
        <f>CONCATENATE(课表草稿!AK$15,课表草稿!AK$16,课表草稿!AK$17,课表草稿!AK$18,课表草稿!AK$19,课表草稿!AK$20,课表草稿!AK$21,课表草稿!AK$22,课表草稿!AK$23,课表草稿!AK$24,课表草稿!AK$25)</f>
        <v>[体育]
◇1-16周◇信工1,信工2,信工3,信工4,信工5,信创¶</v>
      </c>
      <c r="D36" s="32" t="str">
        <f>CONCATENATE(课表草稿!AL$15,课表草稿!AL$16,课表草稿!AL$17,课表草稿!AL$18,课表草稿!AL$19,课表草稿!AL$20,课表草稿!AL$21,课表草稿!AL$22,课表草稿!AL$23,课表草稿!AL$24,课表草稿!AL$25)</f>
        <v>[军事理论]
◇1-9周◇信工5,信创¶</v>
      </c>
      <c r="E36" s="32" t="str">
        <f>CONCATENATE(课表草稿!AM$15,课表草稿!AM$16,课表草稿!AM$17,课表草稿!AM$18,课表草稿!AM$19,课表草稿!AM$20,课表草稿!AM$21,课表草稿!AM$22,课表草稿!AM$23,课表草稿!AM$24,课表草稿!AM$25)</f>
        <v>[微积分]A3107
杜晓明◇1-13周◇信工5¶</v>
      </c>
      <c r="F36" s="32" t="str">
        <f>CONCATENATE(课表草稿!AN$15,课表草稿!AN$16,课表草稿!AN$17,课表草稿!AN$18,课表草稿!AN$19,课表草稿!AN$20,课表草稿!AN$21,课表草稿!AN$22,课表草稿!AN$23,课表草稿!AN$24,课表草稿!AN$25)</f>
        <v>[电路]A2104
刘蕴/刘元◇1-16周◇信工5¶</v>
      </c>
      <c r="G36" s="34" t="str">
        <f>CONCATENATE(课表草稿!AO$15,课表草稿!AO$16,课表草稿!AO$17,课表草稿!AO$18,课表草稿!AO$19,课表草稿!AO$20,课表草稿!AO$21,课表草稿!AO$22,课表草稿!AO$23,课表草稿!AO$24,课表草稿!AO$25)</f>
        <v>[大学英语综合]
◇4-15周◇信工1,信工2,信工3,信工4,信工5,信创¶</v>
      </c>
    </row>
    <row r="37" spans="1:7" ht="84.95" customHeight="1" thickTop="1" thickBot="1">
      <c r="A37" s="144" t="s">
        <v>157</v>
      </c>
      <c r="B37" s="145"/>
      <c r="C37" s="32" t="str">
        <f>CONCATENATE(课表草稿!AK$26,课表草稿!AK$27,课表草稿!AK$28,课表草稿!AK$29,课表草稿!AK$30,课表草稿!AK$31,课表草稿!AK$32,课表草稿!AK$33,课表草稿!AK$34,课表草稿!AK$35,课表草稿!AK$36)</f>
        <v/>
      </c>
      <c r="D37" s="32" t="str">
        <f>CONCATENATE(课表草稿!AL$26,课表草稿!AL$27,课表草稿!AL$28,课表草稿!AL$29,课表草稿!AL$30,课表草稿!AL$31,课表草稿!AL$32,课表草稿!AL$33,课表草稿!AL$34,课表草稿!AL$35,课表草稿!AL$36)</f>
        <v>[电路]A2104
刘蕴/刘元◇1-16周◇信工5¶</v>
      </c>
      <c r="E37" s="32" t="str">
        <f>CONCATENATE(课表草稿!AM$26,课表草稿!AM$27,课表草稿!AM$28,课表草稿!AM$29,课表草稿!AM$30,课表草稿!AM$31,课表草稿!AM$32,课表草稿!AM$33,课表草稿!AM$34,课表草稿!AM$35,课表草稿!AM$36)</f>
        <v>[概率论]A2102
蒋金山◇1-16周◇信工5,信创¶</v>
      </c>
      <c r="F37" s="32" t="str">
        <f>CONCATENATE(课表草稿!AN$26,课表草稿!AN$27,课表草稿!AN$28,课表草稿!AN$29,课表草稿!AN$30,课表草稿!AN$31,课表草稿!AN$32,课表草稿!AN$33,课表草稿!AN$34,课表草稿!AN$35,课表草稿!AN$36)</f>
        <v/>
      </c>
      <c r="G37" s="34" t="str">
        <f>CONCATENATE(课表草稿!AO$26,课表草稿!AO$27,课表草稿!AO$28,课表草稿!AO$29,课表草稿!AO$30,课表草稿!AO$31,课表草稿!AO$32,课表草稿!AO$33,课表草稿!AO$34,课表草稿!AO$35,课表草稿!AO$36)</f>
        <v>[数据结构]A4203
梁凌宇◇1-16周◇信工5¶</v>
      </c>
    </row>
    <row r="38" spans="1:7" ht="84.95" customHeight="1" thickTop="1" thickBot="1">
      <c r="A38" s="144" t="s">
        <v>158</v>
      </c>
      <c r="B38" s="145"/>
      <c r="C38" s="32" t="str">
        <f>CONCATENATE(课表草稿!AK$37,课表草稿!AK$38,课表草稿!AK$39,课表草稿!AK$40,课表草稿!AK$41,课表草稿!AK$42,课表草稿!AK$43,课表草稿!AK$44,课表草稿!AK$45,课表草稿!AK$46,课表草稿!AK$47)</f>
        <v>[概率论]A2102
蒋金山◇1-16周单◇信工5,信创¶</v>
      </c>
      <c r="D38" s="32" t="str">
        <f>CONCATENATE(课表草稿!AL$37,课表草稿!AL$38,课表草稿!AL$39,课表草稿!AL$40,课表草稿!AL$41,课表草稿!AL$42,课表草稿!AL$43,课表草稿!AL$44,课表草稿!AL$45,课表草稿!AL$46,课表草稿!AL$47)</f>
        <v/>
      </c>
      <c r="E38" s="32" t="str">
        <f>CONCATENATE(课表草稿!AM$37,课表草稿!AM$38,课表草稿!AM$39,课表草稿!AM$40,课表草稿!AM$41,课表草稿!AM$42,课表草稿!AM$43,课表草稿!AM$44,课表草稿!AM$45,课表草稿!AM$46,课表草稿!AM$47)</f>
        <v/>
      </c>
      <c r="F38" s="32" t="str">
        <f>CONCATENATE(课表草稿!AN$37,课表草稿!AN$38,课表草稿!AN$39,课表草稿!AN$40,课表草稿!AN$41,课表草稿!AN$42,课表草稿!AN$43,课表草稿!AN$44,课表草稿!AN$45,课表草稿!AN$46,课表草稿!AN$47)</f>
        <v/>
      </c>
      <c r="G38" s="34" t="str">
        <f>CONCATENATE(课表草稿!AO$37,课表草稿!AO$38,课表草稿!AO$39,课表草稿!AO$40,课表草稿!AO$41,课表草稿!AO$42,课表草稿!AO$43,课表草稿!AO$44,课表草稿!AO$45,课表草稿!AO$46,课表草稿!AO$47)</f>
        <v>[数据结构]A4203
梁凌宇◇1-8周三节9-16周四节◇信工5¶</v>
      </c>
    </row>
    <row r="39" spans="1:7" ht="84.95" customHeight="1" thickTop="1" thickBot="1">
      <c r="A39" s="144" t="s">
        <v>43</v>
      </c>
      <c r="B39" s="145"/>
      <c r="C39" s="33" t="str">
        <f>CONCATENATE(课表草稿!AK$48,课表草稿!AK$49,课表草稿!AK$50,课表草稿!AK$51,课表草稿!AK$52,课表草稿!AK$53,课表草稿!AK$54,课表草稿!AK$55,课表草稿!AK$56,课表草稿!AK$57,课表草稿!AK$58)</f>
        <v>[中国近现代史纲要]A2101
周云◇1-12周◇信工1,信工2,信工5¶</v>
      </c>
      <c r="D39" s="33" t="str">
        <f>CONCATENATE(课表草稿!AL$48,课表草稿!AL$49,课表草稿!AL$50,课表草稿!AL$51,课表草稿!AL$52,课表草稿!AL$53,课表草稿!AL$54,课表草稿!AL$55,课表草稿!AL$56,课表草稿!AL$57,课表草稿!AL$58)</f>
        <v/>
      </c>
      <c r="E39" s="33" t="str">
        <f>CONCATENATE(课表草稿!AM$48,课表草稿!AM$49,课表草稿!AM$50,课表草稿!AM$51,课表草稿!AM$52,课表草稿!AM$53,课表草稿!AM$54,课表草稿!AM$55,课表草稿!AM$56,课表草稿!AM$57,课表草稿!AM$58)</f>
        <v/>
      </c>
      <c r="F39" s="33" t="str">
        <f>CONCATENATE(课表草稿!AN$48,课表草稿!AN$49,课表草稿!AN$50,课表草稿!AN$51,课表草稿!AN$52,课表草稿!AN$53,课表草稿!AN$54,课表草稿!AN$55,课表草稿!AN$56,课表草稿!AN$57,课表草稿!AN$58)</f>
        <v>[工程制图习题]
彭华明◇2-17周◇信工3,信工4,信工5,信创¶</v>
      </c>
      <c r="G39" s="35" t="str">
        <f>CONCATENATE(课表草稿!AO$48,课表草稿!AO$49,课表草稿!AO$50,课表草稿!AO$51,课表草稿!AO$52,课表草稿!AO$53,课表草稿!AO$54,课表草稿!AO$55,课表草稿!AO$56,课表草稿!AO$57,课表草稿!AO$58)</f>
        <v>[工程制图]A3407
彭华明◇1-16周◇信工5,信创¶</v>
      </c>
    </row>
    <row r="40" spans="1:7" ht="14.25" thickTop="1">
      <c r="A40" t="s">
        <v>4</v>
      </c>
      <c r="C40" t="str">
        <f>C8</f>
        <v>高级语言程序设计课程设计12侯识华，34创新曾衍辉，5创高学</v>
      </c>
    </row>
    <row r="41" spans="1:7" ht="14.25" thickBot="1">
      <c r="A41" s="40" t="str">
        <f>A1</f>
        <v>2021-2022学年第2学期</v>
      </c>
      <c r="B41" s="40"/>
      <c r="C41" s="40"/>
      <c r="D41" s="40"/>
      <c r="E41" s="18" t="str">
        <f>课表草稿!H9</f>
        <v>信创</v>
      </c>
      <c r="F41" s="18"/>
      <c r="G41" s="20" t="str">
        <f>课表草稿!I9</f>
        <v>51人</v>
      </c>
    </row>
    <row r="42" spans="1:7" s="1" customFormat="1" ht="28.5" customHeight="1" thickTop="1" thickBot="1">
      <c r="A42" s="42"/>
      <c r="B42" s="43"/>
      <c r="C42" s="39" t="s">
        <v>35</v>
      </c>
      <c r="D42" s="39" t="s">
        <v>36</v>
      </c>
      <c r="E42" s="39" t="s">
        <v>37</v>
      </c>
      <c r="F42" s="39" t="s">
        <v>38</v>
      </c>
      <c r="G42" s="19" t="s">
        <v>50</v>
      </c>
    </row>
    <row r="43" spans="1:7" ht="84.95" customHeight="1" thickTop="1" thickBot="1">
      <c r="A43" s="144" t="s">
        <v>155</v>
      </c>
      <c r="B43" s="145"/>
      <c r="C43" s="32" t="str">
        <f>CONCATENATE(课表草稿!AP$4,课表草稿!AP$5,课表草稿!AP$6,课表草稿!AP$7,课表草稿!AP$8,课表草稿!AP$9,课表草稿!AP$10,课表草稿!AP$11,课表草稿!AP$12,课表草稿!AP$13,课表草稿!AP$14)</f>
        <v>[大学英语上机]
◇4-15周◇信工1,信工2,信工3,信工4,信工5,信创¶</v>
      </c>
      <c r="D43" s="32" t="str">
        <f>CONCATENATE(课表草稿!AQ$4,课表草稿!AQ$5,课表草稿!AQ$6,课表草稿!AQ$7,课表草稿!AQ$8,课表草稿!AQ$9,课表草稿!AQ$10,课表草稿!AQ$11,课表草稿!AQ$12,课表草稿!AQ$13,课表草稿!AQ$14)</f>
        <v/>
      </c>
      <c r="E43" s="32" t="str">
        <f>CONCATENATE(课表草稿!AR$4,课表草稿!AR$5,课表草稿!AR$6,课表草稿!AR$7,课表草稿!AR$8,课表草稿!AR$9,课表草稿!AR$10,课表草稿!AR$11,课表草稿!AR$12,课表草稿!AR$13,课表草稿!AR$14)</f>
        <v>[大学物理]A3206
万牛◇1-16周◇信工5,信创¶</v>
      </c>
      <c r="F43" s="32" t="str">
        <f>CONCATENATE(课表草稿!AS$4,课表草稿!AS$5,课表草稿!AS$6,课表草稿!AS$7,课表草稿!AS$8,课表草稿!AS$9,课表草稿!AS$10,课表草稿!AS$11,课表草稿!AS$12,课表草稿!AS$13,课表草稿!AS$14)</f>
        <v/>
      </c>
      <c r="G43" s="34" t="str">
        <f>CONCATENATE(课表草稿!AT$4,课表草稿!AT$5,课表草稿!AT$6,课表草稿!AT$7,课表草稿!AT$8,课表草稿!AT$9,课表草稿!AT$10,课表草稿!AT$11,课表草稿!AT$12,课表草稿!AT$13,课表草稿!AT$14)</f>
        <v>[大学物理]A3206
万牛◇1-16周◇信工5,信创¶</v>
      </c>
    </row>
    <row r="44" spans="1:7" ht="84.95" customHeight="1" thickTop="1" thickBot="1">
      <c r="A44" s="144" t="s">
        <v>156</v>
      </c>
      <c r="B44" s="145"/>
      <c r="C44" s="32" t="str">
        <f>CONCATENATE(课表草稿!AP$15,课表草稿!AP$16,课表草稿!AP$17,课表草稿!AP$18,课表草稿!AP$19,课表草稿!AP$20,课表草稿!AP$21,课表草稿!AP$22,课表草稿!AP$23,课表草稿!AP$24,课表草稿!AP$25)</f>
        <v>[体育]
◇1-16周◇信工1,信工2,信工3,信工4,信工5,信创¶</v>
      </c>
      <c r="D44" s="32" t="str">
        <f>CONCATENATE(课表草稿!AQ$15,课表草稿!AQ$16,课表草稿!AQ$17,课表草稿!AQ$18,课表草稿!AQ$19,课表草稿!AQ$20,课表草稿!AQ$21,课表草稿!AQ$22,课表草稿!AQ$23,课表草稿!AQ$24,课表草稿!AQ$25)</f>
        <v>[军事理论]
◇1-9周◇信工5,信创¶</v>
      </c>
      <c r="E44" s="32" t="str">
        <f>CONCATENATE(课表草稿!AR$15,课表草稿!AR$16,课表草稿!AR$17,课表草稿!AR$18,课表草稿!AR$19,课表草稿!AR$20,课表草稿!AR$21,课表草稿!AR$22,课表草稿!AR$23,课表草稿!AR$24,课表草稿!AR$25)</f>
        <v/>
      </c>
      <c r="F44" s="32" t="str">
        <f>CONCATENATE(课表草稿!AS$15,课表草稿!AS$16,课表草稿!AS$17,课表草稿!AS$18,课表草稿!AS$19,课表草稿!AS$20,课表草稿!AS$21,课表草稿!AS$22,课表草稿!AS$23,课表草稿!AS$24,课表草稿!AS$25)</f>
        <v/>
      </c>
      <c r="G44" s="34" t="str">
        <f>CONCATENATE(课表草稿!AT$15,课表草稿!AT$16,课表草稿!AT$17,课表草稿!AT$18,课表草稿!AT$19,课表草稿!AT$20,课表草稿!AT$21,课表草稿!AT$22,课表草稿!AT$23,课表草稿!AT$24,课表草稿!AT$25)</f>
        <v>[大学英语综合]
◇4-15周◇信工1,信工2,信工3,信工4,信工5,信创¶</v>
      </c>
    </row>
    <row r="45" spans="1:7" ht="84.95" customHeight="1" thickTop="1" thickBot="1">
      <c r="A45" s="144" t="s">
        <v>157</v>
      </c>
      <c r="B45" s="145"/>
      <c r="C45" s="32" t="str">
        <f>CONCATENATE(课表草稿!AP$26,课表草稿!AP$27,课表草稿!AP$28,课表草稿!AP$29,课表草稿!AP$30,课表草稿!AP$31,课表草稿!AP$32,课表草稿!AP$33,课表草稿!AP$34,课表草稿!AP$35,课表草稿!AP$36)</f>
        <v>[移动信息化服务的新发展]A1404
金连文◇2-8周双◇信创¶</v>
      </c>
      <c r="D45" s="32" t="str">
        <f>CONCATENATE(课表草稿!AQ$26,课表草稿!AQ$27,课表草稿!AQ$28,课表草稿!AQ$29,课表草稿!AQ$30,课表草稿!AQ$31,课表草稿!AQ$32,课表草稿!AQ$33,课表草稿!AQ$34,课表草稿!AQ$35,课表草稿!AQ$36)</f>
        <v>[中国近现代史纲要]A2308
彭蕙◇1-12周◇信工3,信工4,信创¶</v>
      </c>
      <c r="E45" s="32" t="str">
        <f>CONCATENATE(课表草稿!AR$26,课表草稿!AR$27,课表草稿!AR$28,课表草稿!AR$29,课表草稿!AR$30,课表草稿!AR$31,课表草稿!AR$32,课表草稿!AR$33,课表草稿!AR$34,课表草稿!AR$35,课表草稿!AR$36)</f>
        <v>[概率论]A2102
蒋金山◇1-16周◇信工5,信创¶</v>
      </c>
      <c r="F45" s="32" t="str">
        <f>CONCATENATE(课表草稿!AS$26,课表草稿!AS$27,课表草稿!AS$28,课表草稿!AS$29,课表草稿!AS$30,课表草稿!AS$31,课表草稿!AS$32,课表草稿!AS$33,课表草稿!AS$34,课表草稿!AS$35,课表草稿!AS$36)</f>
        <v>[Python语言程序设计]A1106
郭芬◇2-10,12-13周◇信创,工程力学¶</v>
      </c>
      <c r="G45" s="34" t="str">
        <f>CONCATENATE(课表草稿!AT$26,课表草稿!AT$27,课表草稿!AT$28,课表草稿!AT$29,课表草稿!AT$30,课表草稿!AT$31,课表草稿!AT$32,课表草稿!AT$33,课表草稿!AT$34,课表草稿!AT$35,课表草稿!AT$36)</f>
        <v>[工科数学分析]A3302
程永宽◇1-18周◇信创,软创,自创¶</v>
      </c>
    </row>
    <row r="46" spans="1:7" ht="84.95" customHeight="1" thickTop="1" thickBot="1">
      <c r="A46" s="144" t="s">
        <v>158</v>
      </c>
      <c r="B46" s="145"/>
      <c r="C46" s="32" t="str">
        <f>CONCATENATE(课表草稿!AP$37,课表草稿!AP$38,课表草稿!AP$39,课表草稿!AP$40,课表草稿!AP$41,课表草稿!AP$42,课表草稿!AP$43,课表草稿!AP$44,课表草稿!AP$45,课表草稿!AP$46,课表草稿!AP$47)</f>
        <v>[概率论]A2102
蒋金山◇1-16周单◇信工5,信创¶[移动信息化服务的新发展]A1404
金连文◇2-8周双◇信创¶</v>
      </c>
      <c r="D46" s="32" t="str">
        <f>CONCATENATE(课表草稿!AQ$37,课表草稿!AQ$38,课表草稿!AQ$39,课表草稿!AQ$40,课表草稿!AQ$41,课表草稿!AQ$42,课表草稿!AQ$43,课表草稿!AQ$44,课表草稿!AQ$45,课表草稿!AQ$46,课表草稿!AQ$47)</f>
        <v>[中国近现代史纲要]A2308
彭蕙◇1-12周第7节◇信工3,信工4,信创¶</v>
      </c>
      <c r="E46" s="32" t="str">
        <f>CONCATENATE(课表草稿!AR$37,课表草稿!AR$38,课表草稿!AR$39,课表草稿!AR$40,课表草稿!AR$41,课表草稿!AR$42,课表草稿!AR$43,课表草稿!AR$44,课表草稿!AR$45,课表草稿!AR$46,课表草稿!AR$47)</f>
        <v>[数据结构]
郭锴凌◇13-16周◇信创¶</v>
      </c>
      <c r="F46" s="32" t="str">
        <f>CONCATENATE(课表草稿!AS$37,课表草稿!AS$38,课表草稿!AS$39,课表草稿!AS$40,课表草稿!AS$41,课表草稿!AS$42,课表草稿!AS$43,课表草稿!AS$44,课表草稿!AS$45,课表草稿!AS$46,课表草稿!AS$47)</f>
        <v>[Python语言程序设计]A1106
郭芬◇2-10,12-13周◇信创,工程力学¶</v>
      </c>
      <c r="G46" s="34" t="str">
        <f>CONCATENATE(课表草稿!AT$37,课表草稿!AT$38,课表草稿!AT$39,课表草稿!AT$40,课表草稿!AT$41,课表草稿!AT$42,课表草稿!AT$43,课表草稿!AT$44,课表草稿!AT$45,课表草稿!AT$46,课表草稿!AT$47)</f>
        <v>[工科数学分析]A3302
程永宽◇1-14周第7节，15-18周◇信创,软创,自创¶</v>
      </c>
    </row>
    <row r="47" spans="1:7" ht="84.95" customHeight="1" thickTop="1" thickBot="1">
      <c r="A47" s="144" t="s">
        <v>43</v>
      </c>
      <c r="B47" s="145"/>
      <c r="C47" s="33" t="str">
        <f>CONCATENATE(课表草稿!AP$48,课表草稿!AP$49,课表草稿!AP$50,课表草稿!AP$51,课表草稿!AP$52,课表草稿!AP$53,课表草稿!AP$54,课表草稿!AP$55,课表草稿!AP$56,课表草稿!AP$57,课表草稿!AP$58)</f>
        <v/>
      </c>
      <c r="D47" s="33" t="str">
        <f>CONCATENATE(课表草稿!AQ$48,课表草稿!AQ$49,课表草稿!AQ$50,课表草稿!AQ$51,课表草稿!AQ$52,课表草稿!AQ$53,课表草稿!AQ$54,课表草稿!AQ$55,课表草稿!AQ$56,课表草稿!AQ$57,课表草稿!AQ$58)</f>
        <v>[工科数学分析]A3302
程永宽◇1-18周◇信创,软创,自创¶</v>
      </c>
      <c r="E47" s="33" t="str">
        <f>CONCATENATE(课表草稿!AR$48,课表草稿!AR$49,课表草稿!AR$50,课表草稿!AR$51,课表草稿!AR$52,课表草稿!AR$53,课表草稿!AR$54,课表草稿!AR$55,课表草稿!AR$56,课表草稿!AR$57,课表草稿!AR$58)</f>
        <v>[数据结构]A1404
郭锴凌◇1-16周◇信创¶</v>
      </c>
      <c r="F47" s="33" t="str">
        <f>CONCATENATE(课表草稿!AS$48,课表草稿!AS$49,课表草稿!AS$50,课表草稿!AS$51,课表草稿!AS$52,课表草稿!AS$53,课表草稿!AS$54,课表草稿!AS$55,课表草稿!AS$56,课表草稿!AS$57,课表草稿!AS$58)</f>
        <v>[工程制图习题]
彭华明◇2-17周◇信工3,信工4,信工5,信创¶</v>
      </c>
      <c r="G47" s="35" t="str">
        <f>CONCATENATE(课表草稿!AT$48,课表草稿!AT$49,课表草稿!AT$50,课表草稿!AT$51,课表草稿!AT$52,课表草稿!AT$53,课表草稿!AT$54,课表草稿!AT$55,课表草稿!AT$56,课表草稿!AT$57,课表草稿!AT$58)</f>
        <v>[工程制图]A3407
彭华明◇1-16周◇信工5,信创¶</v>
      </c>
    </row>
    <row r="48" spans="1:7" ht="15" customHeight="1" thickTop="1">
      <c r="A48" t="s">
        <v>59</v>
      </c>
      <c r="C48" t="str">
        <f>C8</f>
        <v>高级语言程序设计课程设计12侯识华，34创新曾衍辉，5创高学</v>
      </c>
    </row>
    <row r="49" spans="1:7" ht="15" hidden="1" customHeight="1" thickBot="1">
      <c r="A49" s="41" t="str">
        <f>A33</f>
        <v>2021-2022学年第2学期</v>
      </c>
      <c r="B49" s="41"/>
      <c r="C49" s="41"/>
      <c r="D49" s="41"/>
      <c r="E49" s="15">
        <f>课表草稿!H10</f>
        <v>0</v>
      </c>
      <c r="F49" s="15"/>
      <c r="G49" s="12">
        <f>课表草稿!I10</f>
        <v>0</v>
      </c>
    </row>
    <row r="50" spans="1:7" s="1" customFormat="1" ht="28.5" hidden="1" customHeight="1" thickTop="1" thickBot="1">
      <c r="A50" s="42" t="s">
        <v>60</v>
      </c>
      <c r="B50" s="43"/>
      <c r="C50" s="39" t="s">
        <v>61</v>
      </c>
      <c r="D50" s="39" t="s">
        <v>36</v>
      </c>
      <c r="E50" s="39" t="s">
        <v>37</v>
      </c>
      <c r="F50" s="39" t="s">
        <v>38</v>
      </c>
      <c r="G50" s="19" t="s">
        <v>50</v>
      </c>
    </row>
    <row r="51" spans="1:7" ht="84.95" hidden="1" customHeight="1" thickTop="1" thickBot="1">
      <c r="A51" s="144" t="s">
        <v>47</v>
      </c>
      <c r="B51" s="145"/>
      <c r="C51" s="32" t="str">
        <f>CONCATENATE(课表草稿!AU$4,课表草稿!AU$5,课表草稿!AU$6,课表草稿!AU$7,课表草稿!AU$8,课表草稿!AU$9,课表草稿!AU$10,课表草稿!AU$11,课表草稿!AU$12,课表草稿!AU$13,课表草稿!AU$14)</f>
        <v>[大学英语上机]
◇4-15周◇信工1,信工2,信工3,信工4,信工5,信创¶</v>
      </c>
      <c r="D51" s="32" t="str">
        <f>CONCATENATE(课表草稿!AV$4,课表草稿!AV$5,课表草稿!AV$6,课表草稿!AV$7,课表草稿!AV$8,课表草稿!AV$9,课表草稿!AV$10,课表草稿!AV$11,课表草稿!AV$12,课表草稿!AV$13,课表草稿!AV$14)</f>
        <v>[微积分]A2101
朱远鹏◇1-5，7-14周◇信工1,信工2¶[大学物理]A2206
陈丽娟◇1-16周◇信工3,信工4¶[微积分]A3107
杜晓明◇1-14周◇信工5¶</v>
      </c>
      <c r="E51" s="32" t="str">
        <f>CONCATENATE(课表草稿!AW$4,课表草稿!AW$5,课表草稿!AW$6,课表草稿!AW$7,课表草稿!AW$8,课表草稿!AW$9,课表草稿!AW$10,课表草稿!AW$11,课表草稿!AW$12,课表草稿!AW$13,课表草稿!AW$14)</f>
        <v>[工程制图]A2306
李淼◇1-12周◇信工1,信工2¶[概率论]A2102
蒋金山◇1-16周◇信工3,信工4¶[大学物理]A3206
万牛◇1-16周◇信工5,信创¶</v>
      </c>
      <c r="F51" s="32" t="str">
        <f>CONCATENATE(课表草稿!AX$4,课表草稿!AX$5,课表草稿!AX$6,课表草稿!AX$7,课表草稿!AX$8,课表草稿!AX$9,课表草稿!AX$10,课表草稿!AX$11,课表草稿!AX$12,课表草稿!AX$13,课表草稿!AX$14)</f>
        <v>[大学物理]A2206
陈丽娟◇1-16周◇信工1,信工2¶[微积分]A2101
朱远鹏◇1-5，7-14周◇信工3,信工4¶[微积分]A3107
杜晓明◇1-13周◇信工5¶</v>
      </c>
      <c r="G51" s="32" t="str">
        <f>CONCATENATE(课表草稿!AY$4,课表草稿!AY$5,课表草稿!AY$6,课表草稿!AY$7,课表草稿!AY$8,课表草稿!AY$9,课表草稿!AY$10,课表草稿!AY$11,课表草稿!AY$12,课表草稿!AY$13,课表草稿!AY$14)</f>
        <v>[工程制图]A2306
李淼◇1-12周◇信工1,信工2¶[微积分]A2101
朱远鹏◇1-5，7-14周◇信工3,信工4¶[大学物理]A3206
万牛◇1-16周◇信工5,信创¶</v>
      </c>
    </row>
    <row r="52" spans="1:7" ht="84.95" hidden="1" customHeight="1" thickTop="1" thickBot="1">
      <c r="A52" s="144" t="s">
        <v>40</v>
      </c>
      <c r="B52" s="145"/>
      <c r="C52" s="32" t="str">
        <f>CONCATENATE(课表草稿!AU$15,课表草稿!AU$16,课表草稿!AU$17,课表草稿!AU$18,课表草稿!AU$19,课表草稿!AU$20,课表草稿!AU$21,课表草稿!AU$22,课表草稿!AU$23,课表草稿!AU$24,课表草稿!AU$25)</f>
        <v>[体育]
◇1-16周◇信工1,信工2,信工3,信工4,信工5,信创¶</v>
      </c>
      <c r="D52" s="32" t="str">
        <f>CONCATENATE(课表草稿!AV$15,课表草稿!AV$16,课表草稿!AV$17,课表草稿!AV$18,课表草稿!AV$19,课表草稿!AV$20,课表草稿!AV$21,课表草稿!AV$22,课表草稿!AV$23,课表草稿!AV$24,课表草稿!AV$25)</f>
        <v>[大学物理]A2206
陈丽娟◇1-16周◇信工1,信工2¶[电路]A2103
刘蕴/刘元◇1-16周◇信工3,信工4¶[军事理论]
◇1-9周◇信工5,信创¶</v>
      </c>
      <c r="E52" s="32" t="str">
        <f>CONCATENATE(课表草稿!AW$15,课表草稿!AW$16,课表草稿!AW$17,课表草稿!AW$18,课表草稿!AW$19,课表草稿!AW$20,课表草稿!AW$21,课表草稿!AW$22,课表草稿!AW$23,课表草稿!AW$24,课表草稿!AW$25)</f>
        <v>[概率论]A2102
蒋金山◇1-16周◇信工1,信工2¶[微积分]A2101
朱远鹏◇1-5，7-15周◇信工3,信工4¶[微积分]A3107
杜晓明◇1-13周◇信工5¶</v>
      </c>
      <c r="F52" s="32" t="str">
        <f>CONCATENATE(课表草稿!AX$15,课表草稿!AX$16,课表草稿!AX$17,课表草稿!AX$18,课表草稿!AX$19,课表草稿!AX$20,课表草稿!AX$21,课表草稿!AX$22,课表草稿!AX$23,课表草稿!AX$24,课表草稿!AX$25)</f>
        <v>[大学物理]A2206
陈丽娟◇1-16周◇信工3,信工4¶[电路]A2104
刘蕴/刘元◇1-16周◇信工5¶</v>
      </c>
      <c r="G52" s="32" t="str">
        <f>CONCATENATE(课表草稿!AY$15,课表草稿!AY$16,课表草稿!AY$17,课表草稿!AY$18,课表草稿!AY$19,课表草稿!AY$20,课表草稿!AY$21,课表草稿!AY$22,课表草稿!AY$23,课表草稿!AY$24,课表草稿!AY$25)</f>
        <v>[大学英语综合]
◇4-15周◇信工1,信工2,信工3,信工4,信工5,信创¶</v>
      </c>
    </row>
    <row r="53" spans="1:7" ht="84.95" hidden="1" customHeight="1" thickTop="1" thickBot="1">
      <c r="A53" s="144" t="s">
        <v>41</v>
      </c>
      <c r="B53" s="145"/>
      <c r="C53" s="32" t="str">
        <f>CONCATENATE(课表草稿!AU$26,课表草稿!AU$27,课表草稿!AU$28,课表草稿!AU$29,课表草稿!AU$30,课表草稿!AU$31,课表草稿!AU$32,课表草稿!AU$33,课表草稿!AU$34,课表草稿!AU$35,课表草稿!AU$36)</f>
        <v>[概率论]A2102
蒋金山◇1-16周单◇信工1,信工2¶[概率论]A2102
蒋金山◇1-16周双◇信工3,信工4¶[移动信息化服务的新发展]A1404
金连文◇2-8周双◇信创¶</v>
      </c>
      <c r="D53" s="32" t="str">
        <f>CONCATENATE(课表草稿!AV$26,课表草稿!AV$27,课表草稿!AV$28,课表草稿!AV$29,课表草稿!AV$30,课表草稿!AV$31,课表草稿!AV$32,课表草稿!AV$33,课表草稿!AV$34,课表草稿!AV$35,课表草稿!AV$36)</f>
        <v>[电路]A3404
朱浩慎◇1-16周◇信工1¶[中国近现代史纲要]A2308
彭蕙◇1-12周◇信工3,信工4,信创¶[电路]A2104
刘蕴/刘元◇1-16周◇信工5¶</v>
      </c>
      <c r="E53" s="32" t="str">
        <f>CONCATENATE(课表草稿!AW$26,课表草稿!AW$27,课表草稿!AW$28,课表草稿!AW$29,课表草稿!AW$30,课表草稿!AW$31,课表草稿!AW$32,课表草稿!AW$33,课表草稿!AW$34,课表草稿!AW$35,课表草稿!AW$36)</f>
        <v>[微积分]A2101
朱远鹏◇1-5，7-15周◇信工1,信工2¶[概率论]A2102
蒋金山◇1-16周◇信工5,信创¶</v>
      </c>
      <c r="F53" s="32" t="str">
        <f>CONCATENATE(课表草稿!AX$26,课表草稿!AX$27,课表草稿!AX$28,课表草稿!AX$29,课表草稿!AX$30,课表草稿!AX$31,课表草稿!AX$32,课表草稿!AX$33,课表草稿!AX$34,课表草稿!AX$35,课表草稿!AX$36)</f>
        <v>[电路]A3404
朱浩慎◇1-10,12-17周◇信工2¶[电路]A2103
刘蕴/刘元◇1-10,12-17周◇信工3,信工4¶[Python语言程序设计]A1106
郭芬◇2-10,12-13周◇信创,工程力学¶</v>
      </c>
      <c r="G53" s="32" t="str">
        <f>CONCATENATE(课表草稿!AY$26,课表草稿!AY$27,课表草稿!AY$28,课表草稿!AY$29,课表草稿!AY$30,课表草稿!AY$31,课表草稿!AY$32,课表草稿!AY$33,课表草稿!AY$34,课表草稿!AY$35,课表草稿!AY$36)</f>
        <v>[微积分]A2101
朱远鹏◇1-5，7-14周◇信工1,信工2¶[工程制图]A3407
彭华明◇1-16周◇信工3,信工4¶[数据结构]A4203
梁凌宇◇1-16周◇信工5¶[工科数学分析]A3302
程永宽◇1-18周◇信创,软创,自创¶</v>
      </c>
    </row>
    <row r="54" spans="1:7" ht="84.95" hidden="1" customHeight="1" thickTop="1" thickBot="1">
      <c r="A54" s="144" t="s">
        <v>42</v>
      </c>
      <c r="B54" s="145"/>
      <c r="C54" s="32" t="str">
        <f>CONCATENATE(课表草稿!AU$37,课表草稿!AU$38,课表草稿!AU$39,课表草稿!AU$40,课表草稿!AU$41,课表草稿!AU$42,课表草稿!AU$43,课表草稿!AU$44,课表草稿!AU$45,课表草稿!AU$46,课表草稿!AU$47)</f>
        <v>[军事理论]
◇1-9周◇信工1,信工2,信工3,信工4¶[概率论]A2102
蒋金山◇1-16周单◇信工5,信创¶[移动信息化服务的新发展]A1404
金连文◇2-8周双◇信创¶</v>
      </c>
      <c r="D54" s="32" t="str">
        <f>CONCATENATE(课表草稿!AV$37,课表草稿!AV$38,课表草稿!AV$39,课表草稿!AV$40,课表草稿!AV$41,课表草稿!AV$42,课表草稿!AV$43,课表草稿!AV$44,课表草稿!AV$45,课表草稿!AV$46,课表草稿!AV$47)</f>
        <v>[电路]A3404
朱浩慎◇1-16周◇信工2¶[中国近现代史纲要]A2308
彭蕙◇1-12周第7节◇信工3,信工4,信创¶</v>
      </c>
      <c r="E54" s="32" t="str">
        <f>CONCATENATE(课表草稿!AW$37,课表草稿!AW$38,课表草稿!AW$39,课表草稿!AW$40,课表草稿!AW$41,课表草稿!AW$42,课表草稿!AW$43,课表草稿!AW$44,课表草稿!AW$45,课表草稿!AW$46,课表草稿!AW$47)</f>
        <v>[数据结构实验]
侯识华◇13-16周◇信工1,信工2¶[数据结构]
罗智峰◇13-16周◇信工3,信工4¶[数据结构]
郭锴凌◇13-16周◇信创¶</v>
      </c>
      <c r="F54" s="32" t="str">
        <f>CONCATENATE(课表草稿!AX$37,课表草稿!AX$38,课表草稿!AX$39,课表草稿!AX$40,课表草稿!AX$41,课表草稿!AX$42,课表草稿!AX$43,课表草稿!AX$44,课表草稿!AX$45,课表草稿!AX$46,课表草稿!AX$47)</f>
        <v>[电路]A3404
朱浩慎◇1-10，12-17周◇信工1¶[Python语言程序设计]A1106
郭芬◇2-10,12-13周◇信创,工程力学¶</v>
      </c>
      <c r="G54" s="32" t="str">
        <f>CONCATENATE(课表草稿!AY$37,课表草稿!AY$38,课表草稿!AY$39,课表草稿!AY$40,课表草稿!AY$41,课表草稿!AY$42,课表草稿!AY$43,课表草稿!AY$44,课表草稿!AY$45,课表草稿!AY$46,课表草稿!AY$47)</f>
        <v>[工程制图]A3407
彭华明◇1-16周第7节◇信工3,信工4¶[数据结构]A4203
梁凌宇◇1-8周三节9-16周四节◇信工5¶[工科数学分析]A3302
程永宽◇1-14周第7节，15-18周◇信创,软创,自创¶</v>
      </c>
    </row>
    <row r="55" spans="1:7" ht="84.95" hidden="1" customHeight="1" thickTop="1" thickBot="1">
      <c r="A55" s="144" t="s">
        <v>43</v>
      </c>
      <c r="B55" s="145"/>
      <c r="C55" s="33" t="str">
        <f>CONCATENATE(课表草稿!AU$48,课表草稿!AU$49,课表草稿!AU$50,课表草稿!AU$51,课表草稿!AU$52,课表草稿!AU$53,课表草稿!AU$54,课表草稿!AU$55,课表草稿!AU$56,课表草稿!AU$57,课表草稿!AU$58)</f>
        <v>[中国近现代史纲要]A2101
周云◇1-12周◇信工1,信工2,信工5¶</v>
      </c>
      <c r="D55" s="33" t="str">
        <f>CONCATENATE(课表草稿!AV$48,课表草稿!AV$49,课表草稿!AV$50,课表草稿!AV$51,课表草稿!AV$52,课表草稿!AV$53,课表草稿!AV$54,课表草稿!AV$55,课表草稿!AV$56,课表草稿!AV$57,课表草稿!AV$58)</f>
        <v>[工程制图习题]
李淼◇2-17周◇信工1,信工2¶[工科数学分析]A3302
程永宽◇1-18周◇信创,软创,自创¶</v>
      </c>
      <c r="E55" s="33" t="str">
        <f>CONCATENATE(课表草稿!AW$48,课表草稿!AW$49,课表草稿!AW$50,课表草稿!AW$51,课表草稿!AW$52,课表草稿!AW$53,课表草稿!AW$54,课表草稿!AW$55,课表草稿!AW$56,课表草稿!AW$57,课表草稿!AW$58)</f>
        <v>[数据结构]A1102
侯识华◇1-12周◇信工1,信工2¶
[数据结构实验]
侯识华◇13-16周◇信工1,信工2¶[数据结构]A1103
罗智峰◇1-16周◇信工3,信工4¶[数据结构]A1404
郭锴凌◇1-16周◇信创¶</v>
      </c>
      <c r="F55" s="33" t="str">
        <f>CONCATENATE(课表草稿!AX$48,课表草稿!AX$49,课表草稿!AX$50,课表草稿!AX$51,课表草稿!AX$52,课表草稿!AX$53,课表草稿!AX$54,课表草稿!AX$55,课表草稿!AX$56,课表草稿!AX$57,课表草稿!AX$58)</f>
        <v>[工程制图习题]
彭华明◇2-17周◇信工3,信工4,信工5,信创¶</v>
      </c>
      <c r="G55" s="33" t="str">
        <f>CONCATENATE(课表草稿!AY$48,课表草稿!AY$49,课表草稿!AY$50,课表草稿!AY$51,课表草稿!AY$52,课表草稿!AY$53,课表草稿!AY$54,课表草稿!AY$55,课表草稿!AY$56,课表草稿!AY$57,课表草稿!AY$58)</f>
        <v>[工程制图]A3407
彭华明◇1-16周◇信工5,信创¶</v>
      </c>
    </row>
    <row r="56" spans="1:7" ht="14.25" hidden="1" thickTop="1">
      <c r="A56" t="s">
        <v>4</v>
      </c>
      <c r="C56" t="str">
        <f>C8</f>
        <v>高级语言程序设计课程设计12侯识华，34创新曾衍辉，5创高学</v>
      </c>
    </row>
    <row r="57" spans="1:7" ht="14.25" hidden="1" thickBot="1">
      <c r="A57" s="37" t="str">
        <f>A49</f>
        <v>2021-2022学年第2学期</v>
      </c>
      <c r="B57" s="37"/>
      <c r="C57" s="37"/>
      <c r="D57" s="37"/>
      <c r="E57" s="15">
        <f>课表草稿!H11</f>
        <v>0</v>
      </c>
      <c r="F57" s="15"/>
      <c r="G57" s="12">
        <f>课表草稿!I11</f>
        <v>0</v>
      </c>
    </row>
    <row r="58" spans="1:7" s="1" customFormat="1" ht="28.5" hidden="1" customHeight="1" thickTop="1" thickBot="1">
      <c r="A58" s="38" t="s">
        <v>39</v>
      </c>
      <c r="B58" s="39"/>
      <c r="C58" s="39" t="s">
        <v>35</v>
      </c>
      <c r="D58" s="39" t="s">
        <v>36</v>
      </c>
      <c r="E58" s="39" t="s">
        <v>37</v>
      </c>
      <c r="F58" s="39" t="s">
        <v>38</v>
      </c>
      <c r="G58" s="19" t="s">
        <v>50</v>
      </c>
    </row>
    <row r="59" spans="1:7" ht="84.95" hidden="1" customHeight="1" thickTop="1" thickBot="1">
      <c r="A59" s="144" t="s">
        <v>47</v>
      </c>
      <c r="B59" s="145"/>
      <c r="C59" s="32" t="str">
        <f>CONCATENATE(课表草稿!AZ$4,课表草稿!AZ$5,课表草稿!AZ$6,课表草稿!AZ$7,课表草稿!AZ$8,课表草稿!AZ$9,课表草稿!AZ$10,课表草稿!AZ$11,课表草稿!AZ$12,课表草稿!AZ$13,课表草稿!AZ$14)</f>
        <v>[大学英语上机]
◇4-15周◇信工1,信工2,信工3,信工4,信工5,信创¶</v>
      </c>
      <c r="D59" s="32" t="str">
        <f>CONCATENATE(课表草稿!BA$4,课表草稿!BA$5,课表草稿!BA$6,课表草稿!BA$7,课表草稿!BA$8,课表草稿!BA$9,课表草稿!BA$10,课表草稿!BA$11,课表草稿!BA$12,课表草稿!BA$13,课表草稿!BA$14)</f>
        <v>[微积分]A2101
朱远鹏◇1-5，7-14周◇信工1,信工2¶[大学物理]A2206
陈丽娟◇1-16周◇信工3,信工4¶[微积分]A3107
杜晓明◇1-14周◇信工5¶</v>
      </c>
      <c r="E59" s="32" t="str">
        <f>CONCATENATE(课表草稿!BB$4,课表草稿!BB$5,课表草稿!BB$6,课表草稿!BB$7,课表草稿!BB$8,课表草稿!BB$9,课表草稿!BB$10,课表草稿!BB$11,课表草稿!BB$12,课表草稿!BB$13,课表草稿!BB$14)</f>
        <v>[工程制图]A2306
李淼◇1-12周◇信工1,信工2¶[概率论]A2102
蒋金山◇1-16周◇信工3,信工4¶[大学物理]A3206
万牛◇1-16周◇信工5,信创¶</v>
      </c>
      <c r="F59" s="32" t="str">
        <f>CONCATENATE(课表草稿!BC$4,课表草稿!BC$5,课表草稿!BC$6,课表草稿!BC$7,课表草稿!BC$8,课表草稿!BC$9,课表草稿!BC$10,课表草稿!BC$11,课表草稿!BC$12,课表草稿!BC$13,课表草稿!BC$14)</f>
        <v>[大学物理]A2206
陈丽娟◇1-16周◇信工1,信工2¶[微积分]A2101
朱远鹏◇1-5，7-14周◇信工3,信工4¶[微积分]A3107
杜晓明◇1-13周◇信工5¶</v>
      </c>
      <c r="G59" s="32" t="str">
        <f>CONCATENATE(课表草稿!BD$4,课表草稿!BD$5,课表草稿!BD$6,课表草稿!BD$7,课表草稿!BD$8,课表草稿!BD$9,课表草稿!BD$10,课表草稿!BD$11,课表草稿!BD$12,课表草稿!BD$13,课表草稿!BD$14)</f>
        <v>[工程制图]A2306
李淼◇1-12周◇信工1,信工2¶[微积分]A2101
朱远鹏◇1-5，7-14周◇信工3,信工4¶[大学物理]A3206
万牛◇1-16周◇信工5,信创¶</v>
      </c>
    </row>
    <row r="60" spans="1:7" ht="84.95" hidden="1" customHeight="1" thickTop="1" thickBot="1">
      <c r="A60" s="144" t="s">
        <v>40</v>
      </c>
      <c r="B60" s="145"/>
      <c r="C60" s="32" t="str">
        <f>CONCATENATE(课表草稿!AZ$15,课表草稿!AZ$16,课表草稿!AZ$17,课表草稿!AZ$18,课表草稿!AZ$19,课表草稿!AZ$20,课表草稿!AZ$21,课表草稿!AZ$22,课表草稿!AZ$23,课表草稿!AZ$24,课表草稿!AZ$25)</f>
        <v>[体育]
◇1-16周◇信工1,信工2,信工3,信工4,信工5,信创¶</v>
      </c>
      <c r="D60" s="32" t="str">
        <f>CONCATENATE(课表草稿!BA$15,课表草稿!BA$16,课表草稿!BA$17,课表草稿!BA$18,课表草稿!BA$19,课表草稿!BA$20,课表草稿!BA$21,课表草稿!BA$22,课表草稿!BA$23,课表草稿!BA$24,课表草稿!BA$25)</f>
        <v>[大学物理]A2206
陈丽娟◇1-16周◇信工1,信工2¶[电路]A2103
刘蕴/刘元◇1-16周◇信工3,信工4¶[军事理论]
◇1-9周◇信工5,信创¶</v>
      </c>
      <c r="E60" s="32" t="str">
        <f>CONCATENATE(课表草稿!BB$15,课表草稿!BB$16,课表草稿!BB$17,课表草稿!BB$18,课表草稿!BB$19,课表草稿!BB$20,课表草稿!BB$21,课表草稿!BB$22,课表草稿!BB$23,课表草稿!BB$24,课表草稿!BB$25)</f>
        <v>[概率论]A2102
蒋金山◇1-16周◇信工1,信工2¶[微积分]A2101
朱远鹏◇1-5，7-15周◇信工3,信工4¶[微积分]A3107
杜晓明◇1-13周◇信工5¶</v>
      </c>
      <c r="F60" s="32" t="str">
        <f>CONCATENATE(课表草稿!BC$15,课表草稿!BC$16,课表草稿!BC$17,课表草稿!BC$18,课表草稿!BC$19,课表草稿!BC$20,课表草稿!BC$21,课表草稿!BC$22,课表草稿!BC$23,课表草稿!BC$24,课表草稿!BC$25)</f>
        <v>[大学物理]A2206
陈丽娟◇1-16周◇信工3,信工4¶[电路]A2104
刘蕴/刘元◇1-16周◇信工5¶</v>
      </c>
      <c r="G60" s="32" t="str">
        <f>CONCATENATE(课表草稿!BD$15,课表草稿!BD$16,课表草稿!BD$17,课表草稿!BD$18,课表草稿!BD$19,课表草稿!BD$20,课表草稿!BD$21,课表草稿!BD$22,课表草稿!BD$23,课表草稿!BD$24,课表草稿!BD$25)</f>
        <v>[大学英语综合]
◇4-15周◇信工1,信工2,信工3,信工4,信工5,信创¶</v>
      </c>
    </row>
    <row r="61" spans="1:7" ht="84.95" hidden="1" customHeight="1" thickTop="1" thickBot="1">
      <c r="A61" s="144" t="s">
        <v>41</v>
      </c>
      <c r="B61" s="145"/>
      <c r="C61" s="32" t="str">
        <f>CONCATENATE(课表草稿!AZ$26,课表草稿!AZ$27,课表草稿!AZ$28,课表草稿!AZ$29,课表草稿!AZ$30,课表草稿!AZ$31,课表草稿!AZ$32,课表草稿!AZ$33,课表草稿!AZ$34,课表草稿!AZ$35,课表草稿!AZ$36)</f>
        <v>[概率论]A2102
蒋金山◇1-16周单◇信工1,信工2¶[概率论]A2102
蒋金山◇1-16周双◇信工3,信工4¶[移动信息化服务的新发展]A1404
金连文◇2-8周双◇信创¶</v>
      </c>
      <c r="D61" s="32" t="str">
        <f>CONCATENATE(课表草稿!BA$26,课表草稿!BA$27,课表草稿!BA$28,课表草稿!BA$29,课表草稿!BA$30,课表草稿!BA$31,课表草稿!BA$32,课表草稿!BA$33,课表草稿!BA$34,课表草稿!BA$35,课表草稿!BA$36)</f>
        <v>[电路]A3404
朱浩慎◇1-16周◇信工1¶[中国近现代史纲要]A2308
彭蕙◇1-12周◇信工3,信工4,信创¶[电路]A2104
刘蕴/刘元◇1-16周◇信工5¶</v>
      </c>
      <c r="E61" s="32" t="str">
        <f>CONCATENATE(课表草稿!BB$26,课表草稿!BB$27,课表草稿!BB$28,课表草稿!BB$29,课表草稿!BB$30,课表草稿!BB$31,课表草稿!BB$32,课表草稿!BB$33,课表草稿!BB$34,课表草稿!BB$35,课表草稿!BB$36)</f>
        <v>[微积分]A2101
朱远鹏◇1-5，7-15周◇信工1,信工2¶[概率论]A2102
蒋金山◇1-16周◇信工5,信创¶</v>
      </c>
      <c r="F61" s="32" t="str">
        <f>CONCATENATE(课表草稿!BC$26,课表草稿!BC$27,课表草稿!BC$28,课表草稿!BC$29,课表草稿!BC$30,课表草稿!BC$31,课表草稿!BC$32,课表草稿!BC$33,课表草稿!BC$34,课表草稿!BC$35,课表草稿!BC$36)</f>
        <v>[电路]A3404
朱浩慎◇1-10,12-17周◇信工2¶[电路]A2103
刘蕴/刘元◇1-10,12-17周◇信工3,信工4¶[Python语言程序设计]A1106
郭芬◇2-10,12-13周◇信创,工程力学¶</v>
      </c>
      <c r="G61" s="32" t="str">
        <f>CONCATENATE(课表草稿!BD$26,课表草稿!BD$27,课表草稿!BD$28,课表草稿!BD$29,课表草稿!BD$30,课表草稿!BD$31,课表草稿!BD$32,课表草稿!BD$33,课表草稿!BD$34,课表草稿!BD$35,课表草稿!BD$36)</f>
        <v>[微积分]A2101
朱远鹏◇1-5，7-14周◇信工1,信工2¶[工程制图]A3407
彭华明◇1-16周◇信工3,信工4¶[数据结构]A4203
梁凌宇◇1-16周◇信工5¶[工科数学分析]A3302
程永宽◇1-18周◇信创,软创,自创¶</v>
      </c>
    </row>
    <row r="62" spans="1:7" ht="84.95" hidden="1" customHeight="1" thickTop="1" thickBot="1">
      <c r="A62" s="144" t="s">
        <v>42</v>
      </c>
      <c r="B62" s="145"/>
      <c r="C62" s="32" t="str">
        <f>CONCATENATE(课表草稿!AZ$37,课表草稿!AZ$38,课表草稿!AZ$39,课表草稿!AZ$40,课表草稿!AZ$41,课表草稿!AZ$42,课表草稿!AZ$43,课表草稿!AZ$44,课表草稿!AZ$45,课表草稿!AZ$46,课表草稿!AZ$47)</f>
        <v>[军事理论]
◇1-9周◇信工1,信工2,信工3,信工4¶[概率论]A2102
蒋金山◇1-16周单◇信工5,信创¶[移动信息化服务的新发展]A1404
金连文◇2-8周双◇信创¶</v>
      </c>
      <c r="D62" s="32" t="str">
        <f>CONCATENATE(课表草稿!BA$37,课表草稿!BA$38,课表草稿!BA$39,课表草稿!BA$40,课表草稿!BA$41,课表草稿!BA$42,课表草稿!BA$43,课表草稿!BA$44,课表草稿!BA$45,课表草稿!BA$46,课表草稿!BA$47)</f>
        <v>[电路]A3404
朱浩慎◇1-16周◇信工2¶[中国近现代史纲要]A2308
彭蕙◇1-12周第7节◇信工3,信工4,信创¶</v>
      </c>
      <c r="E62" s="32" t="str">
        <f>CONCATENATE(课表草稿!BB$37,课表草稿!BB$38,课表草稿!BB$39,课表草稿!BB$40,课表草稿!BB$41,课表草稿!BB$42,课表草稿!BB$43,课表草稿!BB$44,课表草稿!BB$45,课表草稿!BB$46,课表草稿!BB$47)</f>
        <v>[数据结构实验]
侯识华◇13-16周◇信工1,信工2¶[数据结构]
罗智峰◇13-16周◇信工3,信工4¶[数据结构]
郭锴凌◇13-16周◇信创¶</v>
      </c>
      <c r="F62" s="32" t="str">
        <f>CONCATENATE(课表草稿!BC$37,课表草稿!BC$38,课表草稿!BC$39,课表草稿!BC$40,课表草稿!BC$41,课表草稿!BC$42,课表草稿!BC$43,课表草稿!BC$44,课表草稿!BC$45,课表草稿!BC$46,课表草稿!BC$47)</f>
        <v>[电路]A3404
朱浩慎◇1-10，12-17周◇信工1¶[Python语言程序设计]A1106
郭芬◇2-10,12-13周◇信创,工程力学¶</v>
      </c>
      <c r="G62" s="32" t="str">
        <f>CONCATENATE(课表草稿!BD$37,课表草稿!BD$38,课表草稿!BD$39,课表草稿!BD$40,课表草稿!BD$41,课表草稿!BD$42,课表草稿!BD$43,课表草稿!BD$44,课表草稿!BD$45,课表草稿!BD$46,课表草稿!BD$47)</f>
        <v>[工程制图]A3407
彭华明◇1-16周第7节◇信工3,信工4¶[数据结构]A4203
梁凌宇◇1-8周三节9-16周四节◇信工5¶[工科数学分析]A3302
程永宽◇1-14周第7节，15-18周◇信创,软创,自创¶</v>
      </c>
    </row>
    <row r="63" spans="1:7" ht="84.95" hidden="1" customHeight="1" thickTop="1" thickBot="1">
      <c r="A63" s="144" t="s">
        <v>43</v>
      </c>
      <c r="B63" s="145"/>
      <c r="C63" s="33" t="str">
        <f>CONCATENATE(课表草稿!AZ$48,课表草稿!AZ$49,课表草稿!AZ$50,课表草稿!AZ$51,课表草稿!AZ$52,课表草稿!AZ$53,课表草稿!AZ$54,课表草稿!AZ$55,课表草稿!AZ$56,课表草稿!AZ$57,课表草稿!AZ$58)</f>
        <v>[中国近现代史纲要]A2101
周云◇1-12周◇信工1,信工2,信工5¶</v>
      </c>
      <c r="D63" s="33" t="str">
        <f>CONCATENATE(课表草稿!BA$48,课表草稿!BA$49,课表草稿!BA$50,课表草稿!BA$51,课表草稿!BA$52,课表草稿!BA$53,课表草稿!BA$54,课表草稿!BA$55,课表草稿!BA$56,课表草稿!BA$57,课表草稿!BA$58)</f>
        <v>[工程制图习题]
李淼◇2-17周◇信工1,信工2¶[工科数学分析]A3302
程永宽◇1-18周◇信创,软创,自创¶</v>
      </c>
      <c r="E63" s="33" t="str">
        <f>CONCATENATE(课表草稿!BB$48,课表草稿!BB$49,课表草稿!BB$50,课表草稿!BB$51,课表草稿!BB$52,课表草稿!BB$53,课表草稿!BB$54,课表草稿!BB$55,课表草稿!BB$56,课表草稿!BB$57,课表草稿!BB$58)</f>
        <v>[数据结构]A1102
侯识华◇1-12周◇信工1,信工2¶
[数据结构实验]
侯识华◇13-16周◇信工1,信工2¶[数据结构]A1103
罗智峰◇1-16周◇信工3,信工4¶[数据结构]A1404
郭锴凌◇1-16周◇信创¶</v>
      </c>
      <c r="F63" s="33" t="str">
        <f>CONCATENATE(课表草稿!BC$48,课表草稿!BC$49,课表草稿!BC$50,课表草稿!BC$51,课表草稿!BC$52,课表草稿!BC$53,课表草稿!BC$54,课表草稿!BC$55,课表草稿!BC$56,课表草稿!BC$57,课表草稿!BC$58)</f>
        <v>[工程制图习题]
彭华明◇2-17周◇信工3,信工4,信工5,信创¶</v>
      </c>
      <c r="G63" s="33" t="str">
        <f>CONCATENATE(课表草稿!BD$48,课表草稿!BD$49,课表草稿!BD$50,课表草稿!BD$51,课表草稿!BD$52,课表草稿!BD$53,课表草稿!BD$54,课表草稿!BD$55,课表草稿!BD$56,课表草稿!BD$57,课表草稿!BD$58)</f>
        <v>[工程制图]A3407
彭华明◇1-16周◇信工5,信创¶</v>
      </c>
    </row>
    <row r="64" spans="1:7" ht="14.25" hidden="1" thickTop="1">
      <c r="A64" t="s">
        <v>4</v>
      </c>
      <c r="C64" t="str">
        <f>C8</f>
        <v>高级语言程序设计课程设计12侯识华，34创新曾衍辉，5创高学</v>
      </c>
    </row>
    <row r="65" spans="1:7" ht="14.25" hidden="1" thickBot="1">
      <c r="A65" s="37" t="str">
        <f>A1</f>
        <v>2021-2022学年第2学期</v>
      </c>
      <c r="B65" s="37"/>
      <c r="C65" s="37"/>
      <c r="D65" s="37"/>
      <c r="E65" s="15">
        <f>课表草稿!H12</f>
        <v>0</v>
      </c>
      <c r="F65" s="15"/>
      <c r="G65" s="12">
        <f>课表草稿!I12</f>
        <v>0</v>
      </c>
    </row>
    <row r="66" spans="1:7" s="1" customFormat="1" ht="28.5" hidden="1" customHeight="1" thickTop="1" thickBot="1">
      <c r="A66" s="38" t="s">
        <v>39</v>
      </c>
      <c r="B66" s="39"/>
      <c r="C66" s="39" t="s">
        <v>35</v>
      </c>
      <c r="D66" s="39" t="s">
        <v>36</v>
      </c>
      <c r="E66" s="39" t="s">
        <v>37</v>
      </c>
      <c r="F66" s="39" t="s">
        <v>38</v>
      </c>
      <c r="G66" s="36" t="s">
        <v>50</v>
      </c>
    </row>
    <row r="67" spans="1:7" ht="84.95" hidden="1" customHeight="1" thickTop="1" thickBot="1">
      <c r="A67" s="144" t="s">
        <v>47</v>
      </c>
      <c r="B67" s="145"/>
      <c r="C67" s="32" t="str">
        <f>CONCATENATE(课表草稿!BE$4,课表草稿!BE$5,课表草稿!BE$6,课表草稿!BE$7,课表草稿!BE$8,课表草稿!BE$9,课表草稿!BE$10,课表草稿!BE$11,课表草稿!BE$12,课表草稿!BE$13,课表草稿!BE$14)</f>
        <v>[大学英语上机]
◇4-15周◇信工1,信工2,信工3,信工4,信工5,信创¶</v>
      </c>
      <c r="D67" s="32" t="str">
        <f>CONCATENATE(课表草稿!BF$4,课表草稿!BF$5,课表草稿!BF$6,课表草稿!BF$7,课表草稿!BF$8,课表草稿!BF$9,课表草稿!BF$10,课表草稿!BF$11,课表草稿!BF$12,课表草稿!BF$13,课表草稿!BF$14)</f>
        <v>[微积分]A2101
朱远鹏◇1-5，7-14周◇信工1,信工2¶[大学物理]A2206
陈丽娟◇1-16周◇信工3,信工4¶[微积分]A3107
杜晓明◇1-14周◇信工5¶</v>
      </c>
      <c r="E67" s="32" t="str">
        <f>CONCATENATE(课表草稿!BG$4,课表草稿!BG$5,课表草稿!BG$6,课表草稿!BG$7,课表草稿!BG$8,课表草稿!BG$9,课表草稿!BG$10,课表草稿!BG$11,课表草稿!BG$12,课表草稿!BG$13,课表草稿!BG$14)</f>
        <v>[工程制图]A2306
李淼◇1-12周◇信工1,信工2¶[概率论]A2102
蒋金山◇1-16周◇信工3,信工4¶[大学物理]A3206
万牛◇1-16周◇信工5,信创¶</v>
      </c>
      <c r="F67" s="32" t="str">
        <f>CONCATENATE(课表草稿!BH$4,课表草稿!BH$5,课表草稿!BH$6,课表草稿!BH$7,课表草稿!BH$8,课表草稿!BH$9,课表草稿!BH$10,课表草稿!BH$11,课表草稿!BH$12,课表草稿!BH$13,课表草稿!BH$14)</f>
        <v>[大学物理]A2206
陈丽娟◇1-16周◇信工1,信工2¶[微积分]A2101
朱远鹏◇1-5，7-14周◇信工3,信工4¶[微积分]A3107
杜晓明◇1-13周◇信工5¶</v>
      </c>
      <c r="G67" s="32" t="str">
        <f>CONCATENATE(课表草稿!BI$4,课表草稿!BI$5,课表草稿!BI$6,课表草稿!BI$7,课表草稿!BI$8,课表草稿!BI$9,课表草稿!BI$10,课表草稿!BI$11,课表草稿!BI$12,课表草稿!BI$13,课表草稿!BI$14)</f>
        <v>[工程制图]A2306
李淼◇1-12周◇信工1,信工2¶[微积分]A2101
朱远鹏◇1-5，7-14周◇信工3,信工4¶[大学物理]A3206
万牛◇1-16周◇信工5,信创¶</v>
      </c>
    </row>
    <row r="68" spans="1:7" ht="84.95" hidden="1" customHeight="1" thickTop="1" thickBot="1">
      <c r="A68" s="144" t="s">
        <v>40</v>
      </c>
      <c r="B68" s="145"/>
      <c r="C68" s="32" t="str">
        <f>CONCATENATE(课表草稿!BE$15,课表草稿!BE$16,课表草稿!BE$17,课表草稿!BE$18,课表草稿!BE$19,课表草稿!BE$20,课表草稿!BE$21,课表草稿!BE$22,课表草稿!BE$23,课表草稿!BE$24,课表草稿!BE$25)</f>
        <v>[体育]
◇1-16周◇信工1,信工2,信工3,信工4,信工5,信创¶</v>
      </c>
      <c r="D68" s="32" t="str">
        <f>CONCATENATE(课表草稿!BF$15,课表草稿!BF$16,课表草稿!BF$17,课表草稿!BF$18,课表草稿!BF$19,课表草稿!BF$20,课表草稿!BF$21,课表草稿!BF$22,课表草稿!BF$23,课表草稿!BF$24,课表草稿!BF$25)</f>
        <v>[大学物理]A2206
陈丽娟◇1-16周◇信工1,信工2¶[电路]A2103
刘蕴/刘元◇1-16周◇信工3,信工4¶[军事理论]
◇1-9周◇信工5,信创¶</v>
      </c>
      <c r="E68" s="32" t="str">
        <f>CONCATENATE(课表草稿!BG$15,课表草稿!BG$16,课表草稿!BG$17,课表草稿!BG$18,课表草稿!BG$19,课表草稿!BG$20,课表草稿!BG$21,课表草稿!BG$22,课表草稿!BG$23,课表草稿!BG$24,课表草稿!BG$25)</f>
        <v>[概率论]A2102
蒋金山◇1-16周◇信工1,信工2¶[微积分]A2101
朱远鹏◇1-5，7-15周◇信工3,信工4¶[微积分]A3107
杜晓明◇1-13周◇信工5¶</v>
      </c>
      <c r="F68" s="32" t="str">
        <f>CONCATENATE(课表草稿!BH$15,课表草稿!BH$16,课表草稿!BH$17,课表草稿!BH$18,课表草稿!BH$19,课表草稿!BH$20,课表草稿!BH$21,课表草稿!BH$22,课表草稿!BH$23,课表草稿!BH$24,课表草稿!BH$25)</f>
        <v>[大学物理]A2206
陈丽娟◇1-16周◇信工3,信工4¶[电路]A2104
刘蕴/刘元◇1-16周◇信工5¶</v>
      </c>
      <c r="G68" s="32" t="str">
        <f>CONCATENATE(课表草稿!BI$15,课表草稿!BI$16,课表草稿!BI$17,课表草稿!BI$18,课表草稿!BI$19,课表草稿!BI$20,课表草稿!BI$21,课表草稿!BI$22,课表草稿!BI$23,课表草稿!BI$24,课表草稿!BI$25)</f>
        <v>[大学英语综合]
◇4-15周◇信工1,信工2,信工3,信工4,信工5,信创¶</v>
      </c>
    </row>
    <row r="69" spans="1:7" ht="84.95" hidden="1" customHeight="1" thickTop="1" thickBot="1">
      <c r="A69" s="144" t="s">
        <v>41</v>
      </c>
      <c r="B69" s="145"/>
      <c r="C69" s="32" t="str">
        <f>CONCATENATE(课表草稿!BE$26,课表草稿!BE$27,课表草稿!BE$28,课表草稿!BE$29,课表草稿!BE$30,课表草稿!BE$31,课表草稿!BE$32,课表草稿!BE$33,课表草稿!BE$34,课表草稿!BE$35,课表草稿!BE$36)</f>
        <v>[概率论]A2102
蒋金山◇1-16周单◇信工1,信工2¶[概率论]A2102
蒋金山◇1-16周双◇信工3,信工4¶[移动信息化服务的新发展]A1404
金连文◇2-8周双◇信创¶</v>
      </c>
      <c r="D69" s="32" t="str">
        <f>CONCATENATE(课表草稿!BF$26,课表草稿!BF$27,课表草稿!BF$28,课表草稿!BF$29,课表草稿!BF$30,课表草稿!BF$31,课表草稿!BF$32,课表草稿!BF$33,课表草稿!BF$34,课表草稿!BF$35,课表草稿!BF$36)</f>
        <v>[电路]A3404
朱浩慎◇1-16周◇信工1¶[中国近现代史纲要]A2308
彭蕙◇1-12周◇信工3,信工4,信创¶[电路]A2104
刘蕴/刘元◇1-16周◇信工5¶</v>
      </c>
      <c r="E69" s="32" t="str">
        <f>CONCATENATE(课表草稿!BG$26,课表草稿!BG$27,课表草稿!BG$28,课表草稿!BG$29,课表草稿!BG$30,课表草稿!BG$31,课表草稿!BG$32,课表草稿!BG$33,课表草稿!BG$34,课表草稿!BG$35,课表草稿!BG$36)</f>
        <v>[微积分]A2101
朱远鹏◇1-5，7-15周◇信工1,信工2¶[概率论]A2102
蒋金山◇1-16周◇信工5,信创¶</v>
      </c>
      <c r="F69" s="32" t="str">
        <f>CONCATENATE(课表草稿!BH$26,课表草稿!BH$27,课表草稿!BH$28,课表草稿!BH$29,课表草稿!BH$30,课表草稿!BH$31,课表草稿!BH$32,课表草稿!BH$33,课表草稿!BH$34,课表草稿!BH$35,课表草稿!BH$36)</f>
        <v>[电路]A3404
朱浩慎◇1-10,12-17周◇信工2¶[电路]A2103
刘蕴/刘元◇1-10,12-17周◇信工3,信工4¶[Python语言程序设计]A1106
郭芬◇2-10,12-13周◇信创,工程力学¶</v>
      </c>
      <c r="G69" s="32" t="str">
        <f>CONCATENATE(课表草稿!BI$26,课表草稿!BI$27,课表草稿!BI$28,课表草稿!BI$29,课表草稿!BI$30,课表草稿!BI$31,课表草稿!BI$32,课表草稿!BI$33,课表草稿!BI$34,课表草稿!BI$35,课表草稿!BI$36)</f>
        <v>[微积分]A2101
朱远鹏◇1-5，7-14周◇信工1,信工2¶[工程制图]A3407
彭华明◇1-16周◇信工3,信工4¶[数据结构]A4203
梁凌宇◇1-16周◇信工5¶[工科数学分析]A3302
程永宽◇1-18周◇信创,软创,自创¶</v>
      </c>
    </row>
    <row r="70" spans="1:7" ht="84.95" hidden="1" customHeight="1" thickTop="1" thickBot="1">
      <c r="A70" s="144" t="s">
        <v>42</v>
      </c>
      <c r="B70" s="145"/>
      <c r="C70" s="32" t="str">
        <f>CONCATENATE(课表草稿!BE$37,课表草稿!BE$38,课表草稿!BE$39,课表草稿!BE$40,课表草稿!BE$41,课表草稿!BE$42,课表草稿!BE$43,课表草稿!BE$44,课表草稿!BE$45,课表草稿!BE$46,课表草稿!BE$47)</f>
        <v>[军事理论]
◇1-9周◇信工1,信工2,信工3,信工4¶[概率论]A2102
蒋金山◇1-16周单◇信工5,信创¶[移动信息化服务的新发展]A1404
金连文◇2-8周双◇信创¶</v>
      </c>
      <c r="D70" s="32" t="str">
        <f>CONCATENATE(课表草稿!BF$37,课表草稿!BF$38,课表草稿!BF$39,课表草稿!BF$40,课表草稿!BF$41,课表草稿!BF$42,课表草稿!BF$43,课表草稿!BF$44,课表草稿!BF$45,课表草稿!BF$46,课表草稿!BF$47)</f>
        <v>[电路]A3404
朱浩慎◇1-16周◇信工2¶[中国近现代史纲要]A2308
彭蕙◇1-12周第7节◇信工3,信工4,信创¶</v>
      </c>
      <c r="E70" s="32" t="str">
        <f>CONCATENATE(课表草稿!BG$37,课表草稿!BG$38,课表草稿!BG$39,课表草稿!BG$40,课表草稿!BG$41,课表草稿!BG$42,课表草稿!BG$43,课表草稿!BG$44,课表草稿!BG$45,课表草稿!BG$46,课表草稿!BG$47)</f>
        <v>[数据结构实验]
侯识华◇13-16周◇信工1,信工2¶[数据结构]
罗智峰◇13-16周◇信工3,信工4¶[数据结构]
郭锴凌◇13-16周◇信创¶</v>
      </c>
      <c r="F70" s="32" t="str">
        <f>CONCATENATE(课表草稿!BH$37,课表草稿!BH$38,课表草稿!BH$39,课表草稿!BH$40,课表草稿!BH$41,课表草稿!BH$42,课表草稿!BH$43,课表草稿!BH$44,课表草稿!BH$45,课表草稿!BH$46,课表草稿!BH$47)</f>
        <v>[电路]A3404
朱浩慎◇1-10，12-17周◇信工1¶[Python语言程序设计]A1106
郭芬◇2-10,12-13周◇信创,工程力学¶</v>
      </c>
      <c r="G70" s="32" t="str">
        <f>CONCATENATE(课表草稿!BI$37,课表草稿!BI$38,课表草稿!BI$39,课表草稿!BI$40,课表草稿!BI$41,课表草稿!BI$42,课表草稿!BI$43,课表草稿!BI$44,课表草稿!BI$45,课表草稿!BI$46,课表草稿!BI$47)</f>
        <v>[工程制图]A3407
彭华明◇1-16周第7节◇信工3,信工4¶[数据结构]A4203
梁凌宇◇1-8周三节9-16周四节◇信工5¶[工科数学分析]A3302
程永宽◇1-14周第7节，15-18周◇信创,软创,自创¶</v>
      </c>
    </row>
    <row r="71" spans="1:7" ht="84.95" hidden="1" customHeight="1" thickTop="1" thickBot="1">
      <c r="A71" s="144" t="s">
        <v>43</v>
      </c>
      <c r="B71" s="145"/>
      <c r="C71" s="33" t="str">
        <f>CONCATENATE(课表草稿!BE$48,课表草稿!BE$49,课表草稿!BE$50,课表草稿!BE$51,课表草稿!BE$52,课表草稿!BE$53,课表草稿!BE$54,课表草稿!BE$55,课表草稿!BE$56,课表草稿!BE$57,课表草稿!BE$58)</f>
        <v>[中国近现代史纲要]A2101
周云◇1-12周◇信工1,信工2,信工5¶</v>
      </c>
      <c r="D71" s="33" t="str">
        <f>CONCATENATE(课表草稿!BF$48,课表草稿!BF$49,课表草稿!BF$50,课表草稿!BF$51,课表草稿!BF$52,课表草稿!BF$53,课表草稿!BF$54,课表草稿!BF$55,课表草稿!BF$56,课表草稿!BF$57,课表草稿!BF$58)</f>
        <v>[工程制图习题]
李淼◇2-17周◇信工1,信工2¶[工科数学分析]A3302
程永宽◇1-18周◇信创,软创,自创¶</v>
      </c>
      <c r="E71" s="33" t="str">
        <f>CONCATENATE(课表草稿!BG$48,课表草稿!BG$49,课表草稿!BG$50,课表草稿!BG$51,课表草稿!BG$52,课表草稿!BG$53,课表草稿!BG$54,课表草稿!BG$55,课表草稿!BG$56,课表草稿!BG$57,课表草稿!BG$58)</f>
        <v>[数据结构]A1102
侯识华◇1-12周◇信工1,信工2¶
[数据结构实验]
侯识华◇13-16周◇信工1,信工2¶[数据结构]A1103
罗智峰◇1-16周◇信工3,信工4¶[数据结构]A1404
郭锴凌◇1-16周◇信创¶</v>
      </c>
      <c r="F71" s="33" t="str">
        <f>CONCATENATE(课表草稿!BH$48,课表草稿!BH$49,课表草稿!BH$50,课表草稿!BH$51,课表草稿!BH$52,课表草稿!BH$53,课表草稿!BH$54,课表草稿!BH$55,课表草稿!BH$56,课表草稿!BH$57,课表草稿!BH$58)</f>
        <v>[工程制图习题]
彭华明◇2-17周◇信工3,信工4,信工5,信创¶</v>
      </c>
      <c r="G71" s="33" t="str">
        <f>CONCATENATE(课表草稿!BI$48,课表草稿!BI$49,课表草稿!BI$50,课表草稿!BI$51,课表草稿!BI$52,课表草稿!BI$53,课表草稿!BI$54,课表草稿!BI$55,课表草稿!BI$56,课表草稿!BI$57,课表草稿!BI$58)</f>
        <v>[工程制图]A3407
彭华明◇1-16周◇信工5,信创¶</v>
      </c>
    </row>
    <row r="72" spans="1:7" ht="14.25" hidden="1" thickTop="1">
      <c r="A72" t="s">
        <v>4</v>
      </c>
      <c r="C72" t="str">
        <f>C8</f>
        <v>高级语言程序设计课程设计12侯识华，34创新曾衍辉，5创高学</v>
      </c>
    </row>
    <row r="73" spans="1:7" ht="14.25" hidden="1" thickBot="1">
      <c r="A73" s="37" t="str">
        <f>A9</f>
        <v>2021-2022学年第2学期</v>
      </c>
      <c r="B73" s="37"/>
      <c r="C73" s="37"/>
      <c r="D73" s="37"/>
      <c r="E73" s="15">
        <f>课表草稿!H13</f>
        <v>0</v>
      </c>
      <c r="F73" s="15"/>
      <c r="G73" s="12">
        <f>课表草稿!I13</f>
        <v>0</v>
      </c>
    </row>
    <row r="74" spans="1:7" ht="28.35" hidden="1" customHeight="1" thickTop="1" thickBot="1">
      <c r="A74" s="38" t="s">
        <v>39</v>
      </c>
      <c r="B74" s="39"/>
      <c r="C74" s="39" t="s">
        <v>35</v>
      </c>
      <c r="D74" s="39" t="s">
        <v>36</v>
      </c>
      <c r="E74" s="39" t="s">
        <v>37</v>
      </c>
      <c r="F74" s="39" t="s">
        <v>38</v>
      </c>
      <c r="G74" s="36" t="s">
        <v>50</v>
      </c>
    </row>
    <row r="75" spans="1:7" ht="84.95" hidden="1" customHeight="1" thickTop="1" thickBot="1">
      <c r="A75" s="144" t="s">
        <v>47</v>
      </c>
      <c r="B75" s="145"/>
      <c r="C75" s="32" t="str">
        <f>CONCATENATE(课表草稿!BJ$4,课表草稿!BJ$5,课表草稿!BJ$6,课表草稿!BJ$7,课表草稿!BJ$8,课表草稿!BJ$9,课表草稿!BJ$10,课表草稿!BJ$11,课表草稿!BJ$12,课表草稿!BJ$13,课表草稿!BJ$14)</f>
        <v>[大学英语上机]
◇4-15周◇信工1,信工2,信工3,信工4,信工5,信创¶</v>
      </c>
      <c r="D75" s="32" t="str">
        <f>CONCATENATE(课表草稿!BK$4,课表草稿!BK$5,课表草稿!BK$6,课表草稿!BK$7,课表草稿!BK$8,课表草稿!BK$9,课表草稿!BK$10,课表草稿!BK$11,课表草稿!BK$12,课表草稿!BK$13,课表草稿!BK$14)</f>
        <v>[微积分]A2101
朱远鹏◇1-5，7-14周◇信工1,信工2¶[大学物理]A2206
陈丽娟◇1-16周◇信工3,信工4¶[微积分]A3107
杜晓明◇1-14周◇信工5¶</v>
      </c>
      <c r="E75" s="32" t="str">
        <f>CONCATENATE(课表草稿!BL$4,课表草稿!BL$5,课表草稿!BL$6,课表草稿!BL$7,课表草稿!BL$8,课表草稿!BL$9,课表草稿!BL$10,课表草稿!BL$11,课表草稿!BL$12,课表草稿!BL$13,课表草稿!BL$14)</f>
        <v>[工程制图]A2306
李淼◇1-12周◇信工1,信工2¶[概率论]A2102
蒋金山◇1-16周◇信工3,信工4¶[大学物理]A3206
万牛◇1-16周◇信工5,信创¶</v>
      </c>
      <c r="F75" s="32" t="str">
        <f>CONCATENATE(课表草稿!BM$4,课表草稿!BM$5,课表草稿!BM$6,课表草稿!BM$7,课表草稿!BM$8,课表草稿!BM$9,课表草稿!BM$10,课表草稿!BM$11,课表草稿!BM$12,课表草稿!BM$13,课表草稿!BM$14)</f>
        <v>[大学物理]A2206
陈丽娟◇1-16周◇信工1,信工2¶[微积分]A2101
朱远鹏◇1-5，7-14周◇信工3,信工4¶[微积分]A3107
杜晓明◇1-13周◇信工5¶</v>
      </c>
      <c r="G75" s="32" t="str">
        <f>CONCATENATE(课表草稿!BN$4,课表草稿!BN$5,课表草稿!BN$6,课表草稿!BN$7,课表草稿!BN$8,课表草稿!BN$9,课表草稿!BN$10,课表草稿!BN$11,课表草稿!BN$12,课表草稿!BN$13,课表草稿!BN$14)</f>
        <v>[工程制图]A2306
李淼◇1-12周◇信工1,信工2¶[微积分]A2101
朱远鹏◇1-5，7-14周◇信工3,信工4¶[大学物理]A3206
万牛◇1-16周◇信工5,信创¶</v>
      </c>
    </row>
    <row r="76" spans="1:7" ht="84.95" hidden="1" customHeight="1" thickTop="1" thickBot="1">
      <c r="A76" s="144" t="s">
        <v>40</v>
      </c>
      <c r="B76" s="145"/>
      <c r="C76" s="32" t="str">
        <f>CONCATENATE(课表草稿!BJ$15,课表草稿!BJ$16,课表草稿!BJ$17,课表草稿!BJ$18,课表草稿!BJ$19,课表草稿!BJ$20,课表草稿!BJ$21,课表草稿!BJ$22,课表草稿!BJ$23,课表草稿!BJ$24,课表草稿!BJ$25)</f>
        <v>[体育]
◇1-16周◇信工1,信工2,信工3,信工4,信工5,信创¶</v>
      </c>
      <c r="D76" s="32" t="str">
        <f>CONCATENATE(课表草稿!BK$15,课表草稿!BK$16,课表草稿!BK$17,课表草稿!BK$18,课表草稿!BK$19,课表草稿!BK$20,课表草稿!BK$21,课表草稿!BK$22,课表草稿!BK$23,课表草稿!BK$24,课表草稿!BK$25)</f>
        <v>[大学物理]A2206
陈丽娟◇1-16周◇信工1,信工2¶[电路]A2103
刘蕴/刘元◇1-16周◇信工3,信工4¶[军事理论]
◇1-9周◇信工5,信创¶</v>
      </c>
      <c r="E76" s="32" t="str">
        <f>CONCATENATE(课表草稿!BL$15,课表草稿!BL$16,课表草稿!BL$17,课表草稿!BL$18,课表草稿!BL$19,课表草稿!BL$20,课表草稿!BL$21,课表草稿!BL$22,课表草稿!BL$23,课表草稿!BL$24,课表草稿!BL$25)</f>
        <v>[概率论]A2102
蒋金山◇1-16周◇信工1,信工2¶[微积分]A2101
朱远鹏◇1-5，7-15周◇信工3,信工4¶[微积分]A3107
杜晓明◇1-13周◇信工5¶</v>
      </c>
      <c r="F76" s="32" t="str">
        <f>CONCATENATE(课表草稿!BM$15,课表草稿!BM$16,课表草稿!BM$17,课表草稿!BM$18,课表草稿!BM$19,课表草稿!BM$20,课表草稿!BM$21,课表草稿!BM$22,课表草稿!BM$23,课表草稿!BM$24,课表草稿!BM$25)</f>
        <v>[大学物理]A2206
陈丽娟◇1-16周◇信工3,信工4¶[电路]A2104
刘蕴/刘元◇1-16周◇信工5¶</v>
      </c>
      <c r="G76" s="32" t="str">
        <f>CONCATENATE(课表草稿!BN$15,课表草稿!BN$16,课表草稿!BN$17,课表草稿!BN$18,课表草稿!BN$19,课表草稿!BN$20,课表草稿!BN$21,课表草稿!BN$22,课表草稿!BN$23,课表草稿!BN$24,课表草稿!BN$25)</f>
        <v>[大学英语综合]
◇4-15周◇信工1,信工2,信工3,信工4,信工5,信创¶</v>
      </c>
    </row>
    <row r="77" spans="1:7" ht="84.95" hidden="1" customHeight="1" thickTop="1" thickBot="1">
      <c r="A77" s="144" t="s">
        <v>41</v>
      </c>
      <c r="B77" s="145"/>
      <c r="C77" s="32" t="str">
        <f>CONCATENATE(课表草稿!BJ$26,课表草稿!BJ$27,课表草稿!BJ$28,课表草稿!BJ$29,课表草稿!BJ$30,课表草稿!BJ$31,课表草稿!BJ$32,课表草稿!BJ$33,课表草稿!BJ$34,课表草稿!BJ$35,课表草稿!BJ$36)</f>
        <v>[概率论]A2102
蒋金山◇1-16周单◇信工1,信工2¶[概率论]A2102
蒋金山◇1-16周双◇信工3,信工4¶[移动信息化服务的新发展]A1404
金连文◇2-8周双◇信创¶</v>
      </c>
      <c r="D77" s="32" t="str">
        <f>CONCATENATE(课表草稿!BK$26,课表草稿!BK$27,课表草稿!BK$28,课表草稿!BK$29,课表草稿!BK$30,课表草稿!BK$31,课表草稿!BK$32,课表草稿!BK$33,课表草稿!BK$34,课表草稿!BK$35,课表草稿!BK$36)</f>
        <v>[电路]A3404
朱浩慎◇1-16周◇信工1¶[中国近现代史纲要]A2308
彭蕙◇1-12周◇信工3,信工4,信创¶[电路]A2104
刘蕴/刘元◇1-16周◇信工5¶</v>
      </c>
      <c r="E77" s="32" t="str">
        <f>CONCATENATE(课表草稿!BL$26,课表草稿!BL$27,课表草稿!BL$28,课表草稿!BL$29,课表草稿!BL$30,课表草稿!BL$31,课表草稿!BL$32,课表草稿!BL$33,课表草稿!BL$34,课表草稿!BL$35,课表草稿!BL$36)</f>
        <v>[微积分]A2101
朱远鹏◇1-5，7-15周◇信工1,信工2¶[概率论]A2102
蒋金山◇1-16周◇信工5,信创¶</v>
      </c>
      <c r="F77" s="32" t="str">
        <f>CONCATENATE(课表草稿!BM$26,课表草稿!BM$27,课表草稿!BM$28,课表草稿!BM$29,课表草稿!BM$30,课表草稿!BM$31,课表草稿!BM$32,课表草稿!BM$33,课表草稿!BM$34,课表草稿!BM$35,课表草稿!BM$36)</f>
        <v>[电路]A3404
朱浩慎◇1-10,12-17周◇信工2¶[电路]A2103
刘蕴/刘元◇1-10,12-17周◇信工3,信工4¶[Python语言程序设计]A1106
郭芬◇2-10,12-13周◇信创,工程力学¶</v>
      </c>
      <c r="G77" s="32" t="str">
        <f>CONCATENATE(课表草稿!BN$26,课表草稿!BN$27,课表草稿!BN$28,课表草稿!BN$29,课表草稿!BN$30,课表草稿!BN$31,课表草稿!BN$32,课表草稿!BN$33,课表草稿!BN$34,课表草稿!BN$35,课表草稿!BN$36)</f>
        <v>[微积分]A2101
朱远鹏◇1-5，7-14周◇信工1,信工2¶[工程制图]A3407
彭华明◇1-16周◇信工3,信工4¶[数据结构]A4203
梁凌宇◇1-16周◇信工5¶[工科数学分析]A3302
程永宽◇1-18周◇信创,软创,自创¶</v>
      </c>
    </row>
    <row r="78" spans="1:7" ht="84.95" hidden="1" customHeight="1" thickTop="1" thickBot="1">
      <c r="A78" s="144" t="s">
        <v>42</v>
      </c>
      <c r="B78" s="145"/>
      <c r="C78" s="32" t="str">
        <f>CONCATENATE(课表草稿!BJ$37,课表草稿!BJ$38,课表草稿!BJ$39,课表草稿!BJ$40,课表草稿!BJ$41,课表草稿!BJ$42,课表草稿!BJ$43,课表草稿!BJ$44,课表草稿!BJ$45,课表草稿!BJ$46,课表草稿!BJ$47)</f>
        <v>[军事理论]
◇1-9周◇信工1,信工2,信工3,信工4¶[概率论]A2102
蒋金山◇1-16周单◇信工5,信创¶[移动信息化服务的新发展]A1404
金连文◇2-8周双◇信创¶</v>
      </c>
      <c r="D78" s="32" t="str">
        <f>CONCATENATE(课表草稿!BK$37,课表草稿!BK$38,课表草稿!BK$39,课表草稿!BK$40,课表草稿!BK$41,课表草稿!BK$42,课表草稿!BK$43,课表草稿!BK$44,课表草稿!BK$45,课表草稿!BK$46,课表草稿!BK$47)</f>
        <v>[电路]A3404
朱浩慎◇1-16周◇信工2¶[中国近现代史纲要]A2308
彭蕙◇1-12周第7节◇信工3,信工4,信创¶</v>
      </c>
      <c r="E78" s="32" t="str">
        <f>CONCATENATE(课表草稿!BL$37,课表草稿!BL$38,课表草稿!BL$39,课表草稿!BL$40,课表草稿!BL$41,课表草稿!BL$42,课表草稿!BL$43,课表草稿!BL$44,课表草稿!BL$45,课表草稿!BL$46,课表草稿!BL$47)</f>
        <v>[数据结构实验]
侯识华◇13-16周◇信工1,信工2¶[数据结构]
罗智峰◇13-16周◇信工3,信工4¶[数据结构]
郭锴凌◇13-16周◇信创¶</v>
      </c>
      <c r="F78" s="32" t="str">
        <f>CONCATENATE(课表草稿!BM$37,课表草稿!BM$38,课表草稿!BM$39,课表草稿!BM$40,课表草稿!BM$41,课表草稿!BM$42,课表草稿!BM$43,课表草稿!BM$44,课表草稿!BM$45,课表草稿!BM$46,课表草稿!BM$47)</f>
        <v>[电路]A3404
朱浩慎◇1-10，12-17周◇信工1¶[Python语言程序设计]A1106
郭芬◇2-10,12-13周◇信创,工程力学¶</v>
      </c>
      <c r="G78" s="32" t="str">
        <f>CONCATENATE(课表草稿!BN$37,课表草稿!BN$38,课表草稿!BN$39,课表草稿!BN$40,课表草稿!BN$41,课表草稿!BN$42,课表草稿!BN$43,课表草稿!BN$44,课表草稿!BN$45,课表草稿!BN$46,课表草稿!BN$47)</f>
        <v>[工程制图]A3407
彭华明◇1-16周第7节◇信工3,信工4¶[数据结构]A4203
梁凌宇◇1-8周三节9-16周四节◇信工5¶[工科数学分析]A3302
程永宽◇1-14周第7节，15-18周◇信创,软创,自创¶</v>
      </c>
    </row>
    <row r="79" spans="1:7" ht="84.95" hidden="1" customHeight="1" thickTop="1" thickBot="1">
      <c r="A79" s="144" t="s">
        <v>43</v>
      </c>
      <c r="B79" s="145"/>
      <c r="C79" s="33" t="str">
        <f>CONCATENATE(课表草稿!BJ$48,课表草稿!BJ$49,课表草稿!BJ$50,课表草稿!BJ$51,课表草稿!BJ$52,课表草稿!BJ$53,课表草稿!BJ$54,课表草稿!BJ$55,课表草稿!BJ$56,课表草稿!BJ$57,课表草稿!BJ$58)</f>
        <v>[中国近现代史纲要]A2101
周云◇1-12周◇信工1,信工2,信工5¶</v>
      </c>
      <c r="D79" s="33" t="str">
        <f>CONCATENATE(课表草稿!BK$48,课表草稿!BK$49,课表草稿!BK$50,课表草稿!BK$51,课表草稿!BK$52,课表草稿!BK$53,课表草稿!BK$54,课表草稿!BK$55,课表草稿!BK$56,课表草稿!BK$57,课表草稿!BK$58)</f>
        <v>[工程制图习题]
李淼◇2-17周◇信工1,信工2¶[工科数学分析]A3302
程永宽◇1-18周◇信创,软创,自创¶</v>
      </c>
      <c r="E79" s="33" t="str">
        <f>CONCATENATE(课表草稿!BL$48,课表草稿!BL$49,课表草稿!BL$50,课表草稿!BL$51,课表草稿!BL$52,课表草稿!BL$53,课表草稿!BL$54,课表草稿!BL$55,课表草稿!BL$56,课表草稿!BL$57,课表草稿!BL$58)</f>
        <v>[数据结构]A1102
侯识华◇1-12周◇信工1,信工2¶
[数据结构实验]
侯识华◇13-16周◇信工1,信工2¶[数据结构]A1103
罗智峰◇1-16周◇信工3,信工4¶[数据结构]A1404
郭锴凌◇1-16周◇信创¶</v>
      </c>
      <c r="F79" s="33" t="str">
        <f>CONCATENATE(课表草稿!BM$48,课表草稿!BM$49,课表草稿!BM$50,课表草稿!BM$51,课表草稿!BM$52,课表草稿!BM$53,课表草稿!BM$54,课表草稿!BM$55,课表草稿!BM$56,课表草稿!BM$57,课表草稿!BM$58)</f>
        <v>[工程制图习题]
彭华明◇2-17周◇信工3,信工4,信工5,信创¶</v>
      </c>
      <c r="G79" s="33" t="str">
        <f>CONCATENATE(课表草稿!BN$48,课表草稿!BN$49,课表草稿!BN$50,课表草稿!BN$51,课表草稿!BN$52,课表草稿!BN$53,课表草稿!BN$54,课表草稿!BN$55,课表草稿!BN$56,课表草稿!BN$57,课表草稿!BN$58)</f>
        <v>[工程制图]A3407
彭华明◇1-16周◇信工5,信创¶</v>
      </c>
    </row>
    <row r="80" spans="1:7" ht="14.25" hidden="1" thickTop="1">
      <c r="A80" t="s">
        <v>4</v>
      </c>
      <c r="C80" t="str">
        <f>C16</f>
        <v>高级语言程序设计课程设计12侯识华，34创新曾衍辉，5创高学</v>
      </c>
    </row>
    <row r="81" spans="1:7" ht="14.25" hidden="1" thickBot="1">
      <c r="A81" s="37" t="str">
        <f>A17</f>
        <v>2021-2022学年第2学期</v>
      </c>
      <c r="B81" s="37"/>
      <c r="C81" s="37"/>
      <c r="D81" s="37"/>
      <c r="E81" s="15">
        <f>课表草稿!H14</f>
        <v>0</v>
      </c>
      <c r="F81" s="15"/>
      <c r="G81" s="12">
        <f>课表草稿!I14</f>
        <v>0</v>
      </c>
    </row>
    <row r="82" spans="1:7" ht="28.35" hidden="1" customHeight="1" thickTop="1" thickBot="1">
      <c r="A82" s="38" t="s">
        <v>39</v>
      </c>
      <c r="B82" s="39"/>
      <c r="C82" s="39" t="s">
        <v>35</v>
      </c>
      <c r="D82" s="39" t="s">
        <v>36</v>
      </c>
      <c r="E82" s="39" t="s">
        <v>37</v>
      </c>
      <c r="F82" s="39" t="s">
        <v>38</v>
      </c>
      <c r="G82" s="36" t="s">
        <v>50</v>
      </c>
    </row>
    <row r="83" spans="1:7" ht="84.95" hidden="1" customHeight="1" thickTop="1" thickBot="1">
      <c r="A83" s="144" t="s">
        <v>47</v>
      </c>
      <c r="B83" s="145"/>
      <c r="C83" s="32" t="str">
        <f>CONCATENATE(课表草稿!BJ$4,课表草稿!BO$5,课表草稿!BO$6,课表草稿!BO$7,课表草稿!BO$8,课表草稿!BO$9,课表草稿!BO$10,课表草稿!BO$11,课表草稿!BO$12,课表草稿!BO$13,课表草稿!BO$14)</f>
        <v>[大学英语上机]
◇4-15周◇信工1,信工2,信工3,信工4,信工5,信创¶</v>
      </c>
      <c r="D83" s="32" t="str">
        <f>CONCATENATE(课表草稿!BK$4,课表草稿!BP$5,课表草稿!BP$6,课表草稿!BP$7,课表草稿!BP$8,课表草稿!BP$9,课表草稿!BP$10,课表草稿!BP$11,课表草稿!BP$12,课表草稿!BP$13,课表草稿!BP$14)</f>
        <v>[微积分]A2101
朱远鹏◇1-5，7-14周◇信工1,信工2¶[大学物理]A2206
陈丽娟◇1-16周◇信工3,信工4¶[微积分]A3107
杜晓明◇1-14周◇信工5¶</v>
      </c>
      <c r="E83" s="32" t="str">
        <f>CONCATENATE(课表草稿!BL$4,课表草稿!BQ$5,课表草稿!BQ$6,课表草稿!BQ$7,课表草稿!BQ$8,课表草稿!BQ$9,课表草稿!BQ$10,课表草稿!BQ$11,课表草稿!BQ$12,课表草稿!BQ$13,课表草稿!BQ$14)</f>
        <v>[工程制图]A2306
李淼◇1-12周◇信工1,信工2¶[概率论]A2102
蒋金山◇1-16周◇信工3,信工4¶[大学物理]A3206
万牛◇1-16周◇信工5,信创¶</v>
      </c>
      <c r="F83" s="32" t="str">
        <f>CONCATENATE(课表草稿!BM$4,课表草稿!BR$5,课表草稿!BR$6,课表草稿!BR$7,课表草稿!BR$8,课表草稿!BR$9,课表草稿!BR$10,课表草稿!BR$11,课表草稿!BR$12,课表草稿!BR$13,课表草稿!BR$14)</f>
        <v>[大学物理]A2206
陈丽娟◇1-16周◇信工1,信工2¶[微积分]A2101
朱远鹏◇1-5，7-14周◇信工3,信工4¶[微积分]A3107
杜晓明◇1-13周◇信工5¶</v>
      </c>
      <c r="G83" s="32" t="str">
        <f>CONCATENATE(课表草稿!BN$4,课表草稿!BS$5,课表草稿!BS$6,课表草稿!BS$7,课表草稿!BS$8,课表草稿!BS$9,课表草稿!BS$10,课表草稿!BS$11,课表草稿!BS$12,课表草稿!BS$13,课表草稿!BS$14)</f>
        <v>[工程制图]A2306
李淼◇1-12周◇信工1,信工2¶[微积分]A2101
朱远鹏◇1-5，7-14周◇信工3,信工4¶[大学物理]A3206
万牛◇1-16周◇信工5,信创¶</v>
      </c>
    </row>
    <row r="84" spans="1:7" ht="84.95" hidden="1" customHeight="1" thickTop="1" thickBot="1">
      <c r="A84" s="144" t="s">
        <v>40</v>
      </c>
      <c r="B84" s="145"/>
      <c r="C84" s="32" t="str">
        <f>CONCATENATE(课表草稿!BO$15,课表草稿!BO$16,课表草稿!BO$17,课表草稿!BO$18,课表草稿!BO$19,课表草稿!BO$20,课表草稿!BO$21,课表草稿!BO$22,课表草稿!BO$23,课表草稿!BO$24,课表草稿!BO$25)</f>
        <v>[体育]
◇1-16周◇信工1,信工2,信工3,信工4,信工5,信创¶</v>
      </c>
      <c r="D84" s="32" t="str">
        <f>CONCATENATE(课表草稿!BP$15,课表草稿!BP$16,课表草稿!BP$17,课表草稿!BP$18,课表草稿!BP$19,课表草稿!BP$20,课表草稿!BP$21,课表草稿!BP$22,课表草稿!BP$23,课表草稿!BP$24,课表草稿!BP$25)</f>
        <v>[大学物理]A2206
陈丽娟◇1-16周◇信工1,信工2¶[电路]A2103
刘蕴/刘元◇1-16周◇信工3,信工4¶[军事理论]
◇1-9周◇信工5,信创¶</v>
      </c>
      <c r="E84" s="32" t="str">
        <f>CONCATENATE(课表草稿!BQ$15,课表草稿!BQ$16,课表草稿!BQ$17,课表草稿!BQ$18,课表草稿!BQ$19,课表草稿!BQ$20,课表草稿!BQ$21,课表草稿!BQ$22,课表草稿!BQ$23,课表草稿!BQ$24,课表草稿!BQ$25)</f>
        <v>[概率论]A2102
蒋金山◇1-16周◇信工1,信工2¶[微积分]A2101
朱远鹏◇1-5，7-15周◇信工3,信工4¶[微积分]A3107
杜晓明◇1-13周◇信工5¶</v>
      </c>
      <c r="F84" s="32" t="str">
        <f>CONCATENATE(课表草稿!BR$15,课表草稿!BR$16,课表草稿!BR$17,课表草稿!BR$18,课表草稿!BR$19,课表草稿!BR$20,课表草稿!BR$21,课表草稿!BR$22,课表草稿!BR$23,课表草稿!BR$24,课表草稿!BR$25)</f>
        <v>[大学物理]A2206
陈丽娟◇1-16周◇信工3,信工4¶[电路]A2104
刘蕴/刘元◇1-16周◇信工5¶</v>
      </c>
      <c r="G84" s="32" t="str">
        <f>CONCATENATE(课表草稿!BS$15,课表草稿!BS$16,课表草稿!BS$17,课表草稿!BS$18,课表草稿!BS$19,课表草稿!BS$20,课表草稿!BS$21,课表草稿!BS$22,课表草稿!BS$23,课表草稿!BS$24,课表草稿!BS$25)</f>
        <v>[大学英语综合]
◇4-15周◇信工1,信工2,信工3,信工4,信工5,信创¶</v>
      </c>
    </row>
    <row r="85" spans="1:7" ht="84.95" hidden="1" customHeight="1" thickTop="1" thickBot="1">
      <c r="A85" s="144" t="s">
        <v>41</v>
      </c>
      <c r="B85" s="145"/>
      <c r="C85" s="32" t="str">
        <f>CONCATENATE(课表草稿!BO$26,课表草稿!BO$27,课表草稿!BO$28,课表草稿!BO$29,课表草稿!BO$30,课表草稿!BO$31,课表草稿!BO$32,课表草稿!BO$33,课表草稿!BO$34,课表草稿!BO$35,课表草稿!BO$36)</f>
        <v>[概率论]A2102
蒋金山◇1-16周单◇信工1,信工2¶[概率论]A2102
蒋金山◇1-16周双◇信工3,信工4¶[移动信息化服务的新发展]A1404
金连文◇2-8周双◇信创¶</v>
      </c>
      <c r="D85" s="32" t="str">
        <f>CONCATENATE(课表草稿!BP$26,课表草稿!BP$27,课表草稿!BP$28,课表草稿!BP$29,课表草稿!BP$30,课表草稿!BP$31,课表草稿!BP$32,课表草稿!BP$33,课表草稿!BP$34,课表草稿!BP$35,课表草稿!BP$36)</f>
        <v>[电路]A3404
朱浩慎◇1-16周◇信工1¶[中国近现代史纲要]A2308
彭蕙◇1-12周◇信工3,信工4,信创¶[电路]A2104
刘蕴/刘元◇1-16周◇信工5¶</v>
      </c>
      <c r="E85" s="32" t="str">
        <f>CONCATENATE(课表草稿!BQ$26,课表草稿!BQ$27,课表草稿!BQ$28,课表草稿!BQ$29,课表草稿!BQ$30,课表草稿!BQ$31,课表草稿!BQ$32,课表草稿!BQ$33,课表草稿!BQ$34,课表草稿!BQ$35,课表草稿!BQ$36)</f>
        <v>[微积分]A2101
朱远鹏◇1-5，7-15周◇信工1,信工2¶[概率论]A2102
蒋金山◇1-16周◇信工5,信创¶</v>
      </c>
      <c r="F85" s="32" t="str">
        <f>CONCATENATE(课表草稿!BR$26,课表草稿!BR$27,课表草稿!BR$28,课表草稿!BR$29,课表草稿!BR$30,课表草稿!BR$31,课表草稿!BR$32,课表草稿!BR$33,课表草稿!BR$34,课表草稿!BR$35,课表草稿!BR$36)</f>
        <v>[电路]A3404
朱浩慎◇1-10,12-17周◇信工2¶[电路]A2103
刘蕴/刘元◇1-10,12-17周◇信工3,信工4¶[Python语言程序设计]A1106
郭芬◇2-10,12-13周◇信创,工程力学¶</v>
      </c>
      <c r="G85" s="32" t="str">
        <f>CONCATENATE(课表草稿!BS$26,课表草稿!BS$27,课表草稿!BS$28,课表草稿!BS$29,课表草稿!BS$30,课表草稿!BS$31,课表草稿!BS$32,课表草稿!BS$33,课表草稿!BS$34,课表草稿!BS$35,课表草稿!BS$36)</f>
        <v>[微积分]A2101
朱远鹏◇1-5，7-14周◇信工1,信工2¶[工程制图]A3407
彭华明◇1-16周◇信工3,信工4¶[数据结构]A4203
梁凌宇◇1-16周◇信工5¶[工科数学分析]A3302
程永宽◇1-18周◇信创,软创,自创¶</v>
      </c>
    </row>
    <row r="86" spans="1:7" ht="84.95" hidden="1" customHeight="1" thickTop="1" thickBot="1">
      <c r="A86" s="144" t="s">
        <v>42</v>
      </c>
      <c r="B86" s="145"/>
      <c r="C86" s="32" t="str">
        <f>CONCATENATE(课表草稿!BO$37,课表草稿!BO$38,课表草稿!BO$39,课表草稿!BO$40,课表草稿!BO$41,课表草稿!BO$42,课表草稿!BO$43,课表草稿!BO$44,课表草稿!BO$45,课表草稿!BO$46,课表草稿!BO$47)</f>
        <v>[军事理论]
◇1-9周◇信工1,信工2,信工3,信工4¶[概率论]A2102
蒋金山◇1-16周单◇信工5,信创¶[移动信息化服务的新发展]A1404
金连文◇2-8周双◇信创¶</v>
      </c>
      <c r="D86" s="32" t="str">
        <f>CONCATENATE(课表草稿!BP$37,课表草稿!BP$38,课表草稿!BP$39,课表草稿!BP$40,课表草稿!BP$41,课表草稿!BP$42,课表草稿!BP$43,课表草稿!BP$44,课表草稿!BP$45,课表草稿!BP$46,课表草稿!BP$47)</f>
        <v>[电路]A3404
朱浩慎◇1-16周◇信工2¶[中国近现代史纲要]A2308
彭蕙◇1-12周第7节◇信工3,信工4,信创¶</v>
      </c>
      <c r="E86" s="32" t="str">
        <f>CONCATENATE(课表草稿!BQ$37,课表草稿!BQ$38,课表草稿!BQ$39,课表草稿!BQ$40,课表草稿!BQ$41,课表草稿!BQ$42,课表草稿!BQ$43,课表草稿!BQ$44,课表草稿!BQ$45,课表草稿!BQ$46,课表草稿!BQ$47)</f>
        <v>[数据结构实验]
侯识华◇13-16周◇信工1,信工2¶[数据结构]
罗智峰◇13-16周◇信工3,信工4¶[数据结构]
郭锴凌◇13-16周◇信创¶</v>
      </c>
      <c r="F86" s="32" t="str">
        <f>CONCATENATE(课表草稿!BR$37,课表草稿!BR$38,课表草稿!BR$39,课表草稿!BR$40,课表草稿!BR$41,课表草稿!BR$42,课表草稿!BR$43,课表草稿!BR$44,课表草稿!BR$45,课表草稿!BR$46,课表草稿!BR$47)</f>
        <v>[电路]A3404
朱浩慎◇1-10，12-17周◇信工1¶[Python语言程序设计]A1106
郭芬◇2-10,12-13周◇信创,工程力学¶</v>
      </c>
      <c r="G86" s="32" t="str">
        <f>CONCATENATE(课表草稿!BS$37,课表草稿!BS$38,课表草稿!BS$39,课表草稿!BS$40,课表草稿!BS$41,课表草稿!BS$42,课表草稿!BS$43,课表草稿!BS$44,课表草稿!BS$45,课表草稿!BS$46,课表草稿!BS$47)</f>
        <v>[工程制图]A3407
彭华明◇1-16周第7节◇信工3,信工4¶[数据结构]A4203
梁凌宇◇1-8周三节9-16周四节◇信工5¶[工科数学分析]A3302
程永宽◇1-14周第7节，15-18周◇信创,软创,自创¶</v>
      </c>
    </row>
    <row r="87" spans="1:7" ht="84.95" hidden="1" customHeight="1" thickTop="1" thickBot="1">
      <c r="A87" s="144" t="s">
        <v>43</v>
      </c>
      <c r="B87" s="145"/>
      <c r="C87" s="33" t="str">
        <f>CONCATENATE(课表草稿!BO$48,课表草稿!BO$49,课表草稿!BO$50,课表草稿!BO$51,课表草稿!BO$52,课表草稿!BO$53,课表草稿!BO$54,课表草稿!BO$55,课表草稿!BO$56,课表草稿!BO$57,课表草稿!BO$58)</f>
        <v>[中国近现代史纲要]A2101
周云◇1-12周◇信工1,信工2,信工5¶</v>
      </c>
      <c r="D87" s="33" t="str">
        <f>CONCATENATE(课表草稿!BP$48,课表草稿!BP$49,课表草稿!BP$50,课表草稿!BP$51,课表草稿!BP$52,课表草稿!BP$53,课表草稿!BP$54,课表草稿!BP$55,课表草稿!BP$56,课表草稿!BP$57,课表草稿!BP$58)</f>
        <v>[工程制图习题]
李淼◇2-17周◇信工1,信工2¶[工科数学分析]A3302
程永宽◇1-18周◇信创,软创,自创¶</v>
      </c>
      <c r="E87" s="33" t="str">
        <f>CONCATENATE(课表草稿!BQ$48,课表草稿!BQ$49,课表草稿!BQ$50,课表草稿!BQ$51,课表草稿!BQ$52,课表草稿!BQ$53,课表草稿!BQ$54,课表草稿!BQ$55,课表草稿!BQ$56,课表草稿!BQ$57,课表草稿!BQ$58)</f>
        <v>[数据结构]A1102
侯识华◇1-12周◇信工1,信工2¶
[数据结构实验]
侯识华◇13-16周◇信工1,信工2¶[数据结构]A1103
罗智峰◇1-16周◇信工3,信工4¶[数据结构]A1404
郭锴凌◇1-16周◇信创¶</v>
      </c>
      <c r="F87" s="33" t="str">
        <f>CONCATENATE(课表草稿!BR$48,课表草稿!BR$49,课表草稿!BR$50,课表草稿!BR$51,课表草稿!BR$52,课表草稿!BR$53,课表草稿!BR$54,课表草稿!BR$55,课表草稿!BR$56,课表草稿!BR$57,课表草稿!BR$58)</f>
        <v>[工程制图习题]
彭华明◇2-17周◇信工3,信工4,信工5,信创¶</v>
      </c>
      <c r="G87" s="33" t="str">
        <f>CONCATENATE(课表草稿!BS$48,课表草稿!BS$49,课表草稿!BS$50,课表草稿!BS$51,课表草稿!BS$52,课表草稿!BS$53,课表草稿!BS$54,课表草稿!BS$55,课表草稿!BS$56,课表草稿!BS$57,课表草稿!BS$58)</f>
        <v>[工程制图]A3407
彭华明◇1-16周◇信工5,信创¶</v>
      </c>
    </row>
    <row r="88" spans="1:7" ht="14.25" hidden="1" thickTop="1">
      <c r="A88" t="s">
        <v>4</v>
      </c>
      <c r="C88" t="str">
        <f>C24</f>
        <v>高级语言程序设计课程设计12侯识华，34创新曾衍辉，5创高学</v>
      </c>
    </row>
    <row r="89" spans="1:7" hidden="1"/>
  </sheetData>
  <sheetProtection password="CC6B" sheet="1"/>
  <mergeCells count="55">
    <mergeCell ref="A83:B83"/>
    <mergeCell ref="A84:B84"/>
    <mergeCell ref="A85:B85"/>
    <mergeCell ref="A86:B86"/>
    <mergeCell ref="A87:B87"/>
    <mergeCell ref="A79:B79"/>
    <mergeCell ref="A3:B3"/>
    <mergeCell ref="A4:B4"/>
    <mergeCell ref="A5:B5"/>
    <mergeCell ref="A67:B67"/>
    <mergeCell ref="A68:B68"/>
    <mergeCell ref="A75:B75"/>
    <mergeCell ref="A59:B59"/>
    <mergeCell ref="A60:B60"/>
    <mergeCell ref="A61:B61"/>
    <mergeCell ref="A62:B62"/>
    <mergeCell ref="A63:B63"/>
    <mergeCell ref="A6:B6"/>
    <mergeCell ref="A54:B54"/>
    <mergeCell ref="A55:B55"/>
    <mergeCell ref="A76:B76"/>
    <mergeCell ref="A77:B77"/>
    <mergeCell ref="A78:B78"/>
    <mergeCell ref="A7:B7"/>
    <mergeCell ref="A39:B39"/>
    <mergeCell ref="A43:B43"/>
    <mergeCell ref="A69:B69"/>
    <mergeCell ref="A70:B70"/>
    <mergeCell ref="A44:B44"/>
    <mergeCell ref="A45:B45"/>
    <mergeCell ref="A21:B21"/>
    <mergeCell ref="A22:B22"/>
    <mergeCell ref="A23:B23"/>
    <mergeCell ref="A27:B27"/>
    <mergeCell ref="A28:B28"/>
    <mergeCell ref="A29:B29"/>
    <mergeCell ref="A37:B37"/>
    <mergeCell ref="A19:B19"/>
    <mergeCell ref="A20:B20"/>
    <mergeCell ref="A46:B46"/>
    <mergeCell ref="A47:B47"/>
    <mergeCell ref="A30:B30"/>
    <mergeCell ref="A31:B31"/>
    <mergeCell ref="A35:B35"/>
    <mergeCell ref="A36:B36"/>
    <mergeCell ref="A11:B11"/>
    <mergeCell ref="A12:B12"/>
    <mergeCell ref="A13:B13"/>
    <mergeCell ref="A14:B14"/>
    <mergeCell ref="A15:B15"/>
    <mergeCell ref="A52:B52"/>
    <mergeCell ref="A53:B53"/>
    <mergeCell ref="A38:B38"/>
    <mergeCell ref="A51:B51"/>
    <mergeCell ref="A71:B7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&amp;C&amp;"黑体,常规"&amp;20 21级班级课程表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</sheetPr>
  <dimension ref="A1:N10"/>
  <sheetViews>
    <sheetView zoomScale="85" zoomScaleNormal="85" workbookViewId="0">
      <selection activeCell="C3" sqref="C3"/>
    </sheetView>
  </sheetViews>
  <sheetFormatPr defaultColWidth="9" defaultRowHeight="13.5"/>
  <cols>
    <col min="1" max="2" width="4.125" customWidth="1"/>
    <col min="3" max="7" width="25.125" customWidth="1"/>
    <col min="8" max="9" width="4.125" hidden="1" customWidth="1"/>
    <col min="10" max="14" width="25.125" hidden="1" customWidth="1"/>
  </cols>
  <sheetData>
    <row r="1" spans="1:14" ht="22.5">
      <c r="A1" s="147" t="str">
        <f>课表草稿!A1</f>
        <v>21级年级课程表</v>
      </c>
      <c r="B1" s="148"/>
      <c r="C1" s="148"/>
      <c r="D1" s="148"/>
      <c r="E1" s="148"/>
      <c r="F1" s="148"/>
      <c r="G1" s="148"/>
      <c r="H1" s="147" t="s">
        <v>27</v>
      </c>
      <c r="I1" s="148"/>
      <c r="J1" s="148"/>
      <c r="K1" s="148"/>
      <c r="L1" s="148"/>
      <c r="M1" s="148"/>
      <c r="N1" s="148"/>
    </row>
    <row r="2" spans="1:14">
      <c r="A2" s="4"/>
      <c r="B2" s="4"/>
      <c r="C2" s="91" t="s">
        <v>221</v>
      </c>
      <c r="D2" s="4"/>
      <c r="E2" s="4"/>
      <c r="F2" s="4"/>
      <c r="G2" s="14" t="str">
        <f>课表草稿!F2</f>
        <v>2021-2022学年第2学期</v>
      </c>
      <c r="H2" s="4"/>
      <c r="I2" s="4"/>
      <c r="J2" s="11" t="e">
        <f>#REF!</f>
        <v>#REF!</v>
      </c>
      <c r="K2" s="4"/>
      <c r="L2" s="4"/>
      <c r="M2" s="4"/>
      <c r="N2" s="4" t="s">
        <v>20</v>
      </c>
    </row>
    <row r="3" spans="1:14">
      <c r="A3" s="149" t="s">
        <v>5</v>
      </c>
      <c r="B3" s="149"/>
      <c r="C3" s="10" t="s">
        <v>6</v>
      </c>
      <c r="D3" s="10" t="s">
        <v>0</v>
      </c>
      <c r="E3" s="10" t="s">
        <v>1</v>
      </c>
      <c r="F3" s="10" t="s">
        <v>2</v>
      </c>
      <c r="G3" s="10" t="s">
        <v>3</v>
      </c>
      <c r="H3" s="149" t="s">
        <v>5</v>
      </c>
      <c r="I3" s="149"/>
      <c r="J3" s="10" t="s">
        <v>6</v>
      </c>
      <c r="K3" s="10" t="s">
        <v>0</v>
      </c>
      <c r="L3" s="10" t="s">
        <v>1</v>
      </c>
      <c r="M3" s="10" t="s">
        <v>2</v>
      </c>
      <c r="N3" s="10" t="s">
        <v>3</v>
      </c>
    </row>
    <row r="4" spans="1:14" ht="150" customHeight="1">
      <c r="A4" s="146" t="s">
        <v>7</v>
      </c>
      <c r="B4" s="3" t="s">
        <v>8</v>
      </c>
      <c r="C4" s="5" t="str">
        <f>课表草稿!L4&amp;CHAR(10)&amp;课表草稿!L5&amp;CHAR(10)&amp;课表草稿!L6&amp;CHAR(10)&amp;课表草稿!L7&amp;CHAR(10)&amp;课表草稿!L8&amp;CHAR(10)&amp;课表草稿!L9&amp;CHAR(10)&amp;课表草稿!L10&amp;CHAR(10)&amp;课表草稿!L11&amp;CHAR(10)&amp;课表草稿!L12&amp;CHAR(10)&amp;课表草稿!L13&amp;CHAR(10)&amp;课表草稿!L14</f>
        <v xml:space="preserve">
</v>
      </c>
      <c r="D4" s="5" t="str">
        <f>课表草稿!M4&amp;CHAR(10)&amp;课表草稿!M5&amp;CHAR(10)&amp;课表草稿!M6&amp;CHAR(10)&amp;课表草稿!M7&amp;CHAR(10)&amp;课表草稿!M8&amp;CHAR(10)&amp;课表草稿!M9&amp;CHAR(10)&amp;课表草稿!M10&amp;CHAR(10)&amp;课表草稿!M11&amp;CHAR(10)&amp;课表草稿!M12&amp;CHAR(10)&amp;课表草稿!M13&amp;CHAR(10)&amp;课表草稿!M14</f>
        <v xml:space="preserve">
</v>
      </c>
      <c r="E4" s="5" t="str">
        <f>课表草稿!N4&amp;CHAR(10)&amp;课表草稿!N5&amp;CHAR(10)&amp;课表草稿!N6&amp;CHAR(10)&amp;课表草稿!N7&amp;CHAR(10)&amp;课表草稿!N8&amp;CHAR(10)&amp;课表草稿!N9&amp;CHAR(10)&amp;课表草稿!N10&amp;CHAR(10)&amp;课表草稿!N11&amp;CHAR(10)&amp;课表草稿!N12&amp;CHAR(10)&amp;课表草稿!N13&amp;CHAR(10)&amp;课表草稿!N14</f>
        <v xml:space="preserve">
</v>
      </c>
      <c r="F4" s="5" t="str">
        <f>课表草稿!O4&amp;CHAR(10)&amp;课表草稿!O5&amp;CHAR(10)&amp;课表草稿!O6&amp;CHAR(10)&amp;课表草稿!O7&amp;CHAR(10)&amp;课表草稿!O8&amp;CHAR(10)&amp;课表草稿!O9&amp;CHAR(10)&amp;课表草稿!O10&amp;CHAR(10)&amp;课表草稿!O11&amp;CHAR(10)&amp;课表草稿!O12&amp;CHAR(10)&amp;课表草稿!O13&amp;CHAR(10)&amp;课表草稿!O14</f>
        <v xml:space="preserve">
</v>
      </c>
      <c r="G4" s="5" t="str">
        <f>课表草稿!P4&amp;CHAR(10)&amp;课表草稿!P5&amp;CHAR(10)&amp;课表草稿!P6&amp;CHAR(10)&amp;课表草稿!P7&amp;CHAR(10)&amp;课表草稿!P8&amp;CHAR(10)&amp;课表草稿!P9&amp;CHAR(10)&amp;课表草稿!P10&amp;CHAR(10)&amp;课表草稿!P11&amp;CHAR(10)&amp;课表草稿!P12&amp;CHAR(10)&amp;课表草稿!P13&amp;CHAR(10)&amp;课表草稿!P14</f>
        <v xml:space="preserve">
</v>
      </c>
      <c r="H4" s="146" t="s">
        <v>7</v>
      </c>
      <c r="I4" s="3" t="s">
        <v>8</v>
      </c>
      <c r="J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4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5" spans="1:14" ht="171.75" customHeight="1">
      <c r="A5" s="146"/>
      <c r="B5" s="2" t="s">
        <v>9</v>
      </c>
      <c r="C5" s="5" t="str">
        <f>课表草稿!L15&amp;CHAR(10)&amp;课表草稿!L16&amp;CHAR(10)&amp;课表草稿!L17&amp;CHAR(10)&amp;课表草稿!L18&amp;CHAR(10)&amp;课表草稿!L19&amp;CHAR(10)&amp;课表草稿!L20&amp;CHAR(10)&amp;课表草稿!L21&amp;CHAR(10)&amp;课表草稿!L22&amp;CHAR(10)&amp;课表草稿!L23&amp;CHAR(10)&amp;课表草稿!L24&amp;CHAR(10)&amp;课表草稿!L25</f>
        <v xml:space="preserve">
</v>
      </c>
      <c r="D5" s="5" t="str">
        <f>课表草稿!M15&amp;CHAR(10)&amp;课表草稿!M16&amp;CHAR(10)&amp;课表草稿!M17&amp;CHAR(10)&amp;课表草稿!M18&amp;CHAR(10)&amp;课表草稿!M19&amp;CHAR(10)&amp;课表草稿!M20&amp;CHAR(10)&amp;课表草稿!M21&amp;CHAR(10)&amp;课表草稿!M22&amp;CHAR(10)&amp;课表草稿!M23&amp;CHAR(10)&amp;课表草稿!M24&amp;CHAR(10)&amp;课表草稿!M25</f>
        <v xml:space="preserve">
</v>
      </c>
      <c r="E5" s="5" t="str">
        <f>课表草稿!N15&amp;CHAR(10)&amp;课表草稿!N16&amp;CHAR(10)&amp;课表草稿!N17&amp;CHAR(10)&amp;课表草稿!N18&amp;CHAR(10)&amp;课表草稿!N19&amp;CHAR(10)&amp;课表草稿!N20&amp;CHAR(10)&amp;课表草稿!N21&amp;CHAR(10)&amp;课表草稿!N22&amp;CHAR(10)&amp;课表草稿!N23&amp;CHAR(10)&amp;课表草稿!N24&amp;CHAR(10)&amp;课表草稿!N25</f>
        <v xml:space="preserve">
</v>
      </c>
      <c r="F5" s="5" t="str">
        <f>课表草稿!O15&amp;CHAR(10)&amp;课表草稿!O16&amp;CHAR(10)&amp;课表草稿!O17&amp;CHAR(10)&amp;课表草稿!O18&amp;CHAR(10)&amp;课表草稿!O19&amp;CHAR(10)&amp;课表草稿!O20&amp;CHAR(10)&amp;课表草稿!O21&amp;CHAR(10)&amp;课表草稿!O22&amp;CHAR(10)&amp;课表草稿!O23&amp;CHAR(10)&amp;课表草稿!O24&amp;CHAR(10)&amp;课表草稿!O25</f>
        <v xml:space="preserve">
</v>
      </c>
      <c r="G5" s="5" t="str">
        <f>课表草稿!P15&amp;CHAR(10)&amp;课表草稿!P16&amp;CHAR(10)&amp;课表草稿!P17&amp;CHAR(10)&amp;课表草稿!P18&amp;CHAR(10)&amp;课表草稿!P19&amp;CHAR(10)&amp;课表草稿!P20&amp;CHAR(10)&amp;课表草稿!P21&amp;CHAR(10)&amp;课表草稿!P22&amp;CHAR(10)&amp;课表草稿!P23&amp;CHAR(10)&amp;课表草稿!P24&amp;CHAR(10)&amp;课表草稿!P25</f>
        <v xml:space="preserve">
</v>
      </c>
      <c r="H5" s="146"/>
      <c r="I5" s="2" t="s">
        <v>9</v>
      </c>
      <c r="J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5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6" spans="1:14" ht="150" customHeight="1">
      <c r="A6" s="146" t="s">
        <v>10</v>
      </c>
      <c r="B6" s="2" t="s">
        <v>11</v>
      </c>
      <c r="C6" s="5" t="str">
        <f>课表草稿!L26&amp;CHAR(10)&amp;课表草稿!L27&amp;CHAR(10)&amp;课表草稿!L28&amp;CHAR(10)&amp;课表草稿!L29&amp;CHAR(10)&amp;课表草稿!L30&amp;CHAR(10)&amp;课表草稿!L31&amp;CHAR(10)&amp;课表草稿!L32&amp;CHAR(10)&amp;课表草稿!L33&amp;CHAR(10)&amp;课表草稿!L34&amp;CHAR(10)&amp;课表草稿!L35&amp;CHAR(10)&amp;课表草稿!L36</f>
        <v xml:space="preserve">
</v>
      </c>
      <c r="D6" s="5" t="str">
        <f>课表草稿!M26&amp;CHAR(10)&amp;课表草稿!M27&amp;CHAR(10)&amp;课表草稿!M28&amp;CHAR(10)&amp;课表草稿!M29&amp;CHAR(10)&amp;课表草稿!M30&amp;CHAR(10)&amp;课表草稿!M31&amp;CHAR(10)&amp;课表草稿!M32&amp;CHAR(10)&amp;课表草稿!M33&amp;CHAR(10)&amp;课表草稿!M34&amp;CHAR(10)&amp;课表草稿!M35&amp;CHAR(10)&amp;课表草稿!M36</f>
        <v xml:space="preserve">
</v>
      </c>
      <c r="E6" s="5" t="str">
        <f>课表草稿!N26&amp;CHAR(10)&amp;课表草稿!N27&amp;CHAR(10)&amp;课表草稿!N28&amp;CHAR(10)&amp;课表草稿!N29&amp;CHAR(10)&amp;课表草稿!N30&amp;CHAR(10)&amp;课表草稿!N31&amp;CHAR(10)&amp;课表草稿!N32&amp;CHAR(10)&amp;课表草稿!N33&amp;CHAR(10)&amp;课表草稿!N34&amp;CHAR(10)&amp;课表草稿!N35&amp;CHAR(10)&amp;课表草稿!N36</f>
        <v xml:space="preserve">
</v>
      </c>
      <c r="F6" s="5" t="str">
        <f>课表草稿!O26&amp;CHAR(10)&amp;课表草稿!O27&amp;CHAR(10)&amp;课表草稿!O28&amp;CHAR(10)&amp;课表草稿!O29&amp;CHAR(10)&amp;课表草稿!O30&amp;CHAR(10)&amp;课表草稿!O31&amp;CHAR(10)&amp;课表草稿!O32&amp;CHAR(10)&amp;课表草稿!O33&amp;CHAR(10)&amp;课表草稿!O34&amp;CHAR(10)&amp;课表草稿!O35&amp;CHAR(10)&amp;课表草稿!O36</f>
        <v xml:space="preserve">
</v>
      </c>
      <c r="G6" s="5" t="str">
        <f>课表草稿!P26&amp;CHAR(10)&amp;课表草稿!P27&amp;CHAR(10)&amp;课表草稿!P28&amp;CHAR(10)&amp;课表草稿!P29&amp;CHAR(10)&amp;课表草稿!P30&amp;CHAR(10)&amp;课表草稿!P31&amp;CHAR(10)&amp;课表草稿!P32&amp;CHAR(10)&amp;课表草稿!P33&amp;CHAR(10)&amp;课表草稿!P34&amp;CHAR(10)&amp;课表草稿!P35&amp;CHAR(10)&amp;课表草稿!P36</f>
        <v xml:space="preserve">
</v>
      </c>
      <c r="H6" s="146" t="s">
        <v>10</v>
      </c>
      <c r="I6" s="2" t="s">
        <v>11</v>
      </c>
      <c r="J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6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7" spans="1:14" ht="150" customHeight="1">
      <c r="A7" s="146"/>
      <c r="B7" s="2" t="s">
        <v>12</v>
      </c>
      <c r="C7" s="5" t="str">
        <f>课表草稿!L37&amp;CHAR(10)&amp;课表草稿!L38&amp;CHAR(10)&amp;课表草稿!L39&amp;CHAR(10)&amp;课表草稿!L40&amp;CHAR(10)&amp;课表草稿!L41&amp;CHAR(10)&amp;课表草稿!L42&amp;CHAR(10)&amp;课表草稿!L43&amp;CHAR(10)&amp;课表草稿!L44&amp;CHAR(10)&amp;课表草稿!L45&amp;CHAR(10)&amp;课表草稿!L46&amp;CHAR(10)&amp;课表草稿!L47</f>
        <v xml:space="preserve">
</v>
      </c>
      <c r="D7" s="5" t="str">
        <f>课表草稿!M37&amp;CHAR(10)&amp;课表草稿!M38&amp;CHAR(10)&amp;课表草稿!M39&amp;CHAR(10)&amp;课表草稿!M40&amp;CHAR(10)&amp;课表草稿!M41&amp;CHAR(10)&amp;课表草稿!M42&amp;CHAR(10)&amp;课表草稿!M43&amp;CHAR(10)&amp;课表草稿!M44&amp;CHAR(10)&amp;课表草稿!M45&amp;CHAR(10)&amp;课表草稿!M46&amp;CHAR(10)&amp;课表草稿!M47</f>
        <v xml:space="preserve">
</v>
      </c>
      <c r="E7" s="5" t="str">
        <f>课表草稿!N37&amp;CHAR(10)&amp;课表草稿!N38&amp;CHAR(10)&amp;课表草稿!N39&amp;CHAR(10)&amp;课表草稿!N40&amp;CHAR(10)&amp;课表草稿!N41&amp;CHAR(10)&amp;课表草稿!N42&amp;CHAR(10)&amp;课表草稿!N43&amp;CHAR(10)&amp;课表草稿!N44&amp;CHAR(10)&amp;课表草稿!N45&amp;CHAR(10)&amp;课表草稿!N46&amp;CHAR(10)&amp;课表草稿!N47</f>
        <v xml:space="preserve">
</v>
      </c>
      <c r="F7" s="5" t="str">
        <f>课表草稿!O37&amp;CHAR(10)&amp;课表草稿!O38&amp;CHAR(10)&amp;课表草稿!O39&amp;CHAR(10)&amp;课表草稿!O40&amp;CHAR(10)&amp;课表草稿!O41&amp;CHAR(10)&amp;课表草稿!O42&amp;CHAR(10)&amp;课表草稿!O43&amp;CHAR(10)&amp;课表草稿!O44&amp;CHAR(10)&amp;课表草稿!O45&amp;CHAR(10)&amp;课表草稿!O46&amp;CHAR(10)&amp;课表草稿!O47</f>
        <v xml:space="preserve">
</v>
      </c>
      <c r="G7" s="5" t="str">
        <f>课表草稿!P37&amp;CHAR(10)&amp;课表草稿!P38&amp;CHAR(10)&amp;课表草稿!P39&amp;CHAR(10)&amp;课表草稿!P40&amp;CHAR(10)&amp;课表草稿!P41&amp;CHAR(10)&amp;课表草稿!P42&amp;CHAR(10)&amp;课表草稿!P43&amp;CHAR(10)&amp;课表草稿!P44&amp;CHAR(10)&amp;课表草稿!P45&amp;CHAR(10)&amp;课表草稿!P46&amp;CHAR(10)&amp;课表草稿!P47</f>
        <v xml:space="preserve">
</v>
      </c>
      <c r="H7" s="146"/>
      <c r="I7" s="2" t="s">
        <v>12</v>
      </c>
      <c r="J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7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7" s="5" t="e">
        <f>课表草稿!#REF!&amp;CHAR(10)&amp;课表草稿!O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7" s="5" t="e">
        <f>课表草稿!#REF!&amp;CHAR(10)&amp;课表草稿!P9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8" spans="1:14" ht="157.5" customHeight="1">
      <c r="A8" s="9" t="s">
        <v>13</v>
      </c>
      <c r="B8" s="2" t="s">
        <v>32</v>
      </c>
      <c r="C8" s="5" t="str">
        <f>课表草稿!L48&amp;CHAR(10)&amp;课表草稿!L49&amp;CHAR(10)&amp;课表草稿!L50&amp;CHAR(10)&amp;课表草稿!L51&amp;CHAR(10)&amp;课表草稿!L52&amp;CHAR(10)&amp;课表草稿!L53&amp;CHAR(10)&amp;课表草稿!L54&amp;CHAR(10)&amp;课表草稿!L55&amp;CHAR(10)&amp;课表草稿!L56&amp;CHAR(10)&amp;课表草稿!L57&amp;CHAR(10)&amp;课表草稿!L58</f>
        <v xml:space="preserve">
</v>
      </c>
      <c r="D8" s="5" t="str">
        <f>课表草稿!M48&amp;CHAR(10)&amp;课表草稿!M49&amp;CHAR(10)&amp;课表草稿!M50&amp;CHAR(10)&amp;课表草稿!M51&amp;CHAR(10)&amp;课表草稿!M52&amp;CHAR(10)&amp;课表草稿!M53&amp;CHAR(10)&amp;课表草稿!M54&amp;CHAR(10)&amp;课表草稿!M55&amp;CHAR(10)&amp;课表草稿!M56&amp;CHAR(10)&amp;课表草稿!M57&amp;CHAR(10)&amp;课表草稿!M58</f>
        <v xml:space="preserve">
</v>
      </c>
      <c r="E8" s="5" t="str">
        <f>课表草稿!N48&amp;CHAR(10)&amp;课表草稿!N49&amp;CHAR(10)&amp;课表草稿!N50&amp;CHAR(10)&amp;课表草稿!N51&amp;CHAR(10)&amp;课表草稿!N52&amp;CHAR(10)&amp;课表草稿!N53&amp;CHAR(10)&amp;课表草稿!N54&amp;CHAR(10)&amp;课表草稿!N55&amp;CHAR(10)&amp;课表草稿!N56&amp;CHAR(10)&amp;课表草稿!N57&amp;CHAR(10)&amp;课表草稿!N58</f>
        <v xml:space="preserve">
</v>
      </c>
      <c r="F8" s="5" t="str">
        <f>课表草稿!O48&amp;CHAR(10)&amp;课表草稿!O49&amp;CHAR(10)&amp;课表草稿!O50&amp;CHAR(10)&amp;课表草稿!O51&amp;CHAR(10)&amp;课表草稿!O52&amp;CHAR(10)&amp;课表草稿!O53&amp;CHAR(10)&amp;课表草稿!O54&amp;CHAR(10)&amp;课表草稿!O55&amp;CHAR(10)&amp;课表草稿!O56&amp;CHAR(10)&amp;课表草稿!O57&amp;CHAR(10)&amp;课表草稿!O58</f>
        <v xml:space="preserve">
</v>
      </c>
      <c r="G8" s="5" t="str">
        <f>课表草稿!P48&amp;CHAR(10)&amp;课表草稿!P49&amp;CHAR(10)&amp;课表草稿!P50&amp;CHAR(10)&amp;课表草稿!P51&amp;CHAR(10)&amp;课表草稿!P52&amp;CHAR(10)&amp;课表草稿!P53&amp;CHAR(10)&amp;课表草稿!P54&amp;CHAR(10)&amp;课表草稿!P55&amp;CHAR(10)&amp;课表草稿!P56&amp;CHAR(10)&amp;课表草稿!P57&amp;CHAR(10)&amp;课表草稿!P58</f>
        <v xml:space="preserve">
</v>
      </c>
      <c r="H8" s="9" t="s">
        <v>13</v>
      </c>
      <c r="I8" s="2" t="s">
        <v>14</v>
      </c>
      <c r="J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K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L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M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  <c r="N8" s="5" t="e">
        <f>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&amp;CHAR(10)&amp;课表草稿!#REF!</f>
        <v>#REF!</v>
      </c>
    </row>
    <row r="9" spans="1:14">
      <c r="A9" s="13" t="s">
        <v>33</v>
      </c>
      <c r="B9" s="150" t="str">
        <f>课表草稿!C59</f>
        <v>高级语言程序设计课程设计12侯识华，34创新曾衍辉，5创高学</v>
      </c>
      <c r="C9" s="150"/>
      <c r="D9" s="150"/>
      <c r="E9" s="150"/>
      <c r="F9" s="150"/>
      <c r="G9" s="150"/>
      <c r="H9" s="151" t="e">
        <f>课表草稿!#REF!</f>
        <v>#REF!</v>
      </c>
      <c r="I9" s="152"/>
      <c r="J9" s="152"/>
      <c r="K9" s="152"/>
      <c r="L9" s="152"/>
      <c r="M9" s="152"/>
      <c r="N9" s="152"/>
    </row>
    <row r="10" spans="1:14">
      <c r="H10" t="e">
        <f>课表草稿!#REF!</f>
        <v>#REF!</v>
      </c>
    </row>
  </sheetData>
  <sheetProtection password="CC6B" sheet="1" objects="1" scenarios="1" formatColumns="0" formatRows="0"/>
  <mergeCells count="10">
    <mergeCell ref="H1:N1"/>
    <mergeCell ref="H3:I3"/>
    <mergeCell ref="H4:H5"/>
    <mergeCell ref="H6:H7"/>
    <mergeCell ref="H9:N9"/>
    <mergeCell ref="A6:A7"/>
    <mergeCell ref="A1:G1"/>
    <mergeCell ref="A3:B3"/>
    <mergeCell ref="A4:A5"/>
    <mergeCell ref="B9:G9"/>
  </mergeCells>
  <phoneticPr fontId="2" type="noConversion"/>
  <pageMargins left="0.59055118110236227" right="0.59055118110236227" top="0.39370078740157483" bottom="0.3937007874015748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opLeftCell="A37" workbookViewId="0">
      <selection activeCell="A52" sqref="A52"/>
    </sheetView>
  </sheetViews>
  <sheetFormatPr defaultRowHeight="13.5"/>
  <cols>
    <col min="1" max="1" width="26" customWidth="1"/>
    <col min="2" max="2" width="10" customWidth="1"/>
    <col min="3" max="3" width="10.875" customWidth="1"/>
    <col min="13" max="13" width="11" customWidth="1"/>
    <col min="15" max="15" width="11" customWidth="1"/>
  </cols>
  <sheetData>
    <row r="1" spans="1:23">
      <c r="B1" t="s">
        <v>70</v>
      </c>
      <c r="C1" s="44"/>
      <c r="D1" t="s">
        <v>64</v>
      </c>
      <c r="E1" s="44"/>
      <c r="F1" t="s">
        <v>17</v>
      </c>
      <c r="H1" t="s">
        <v>18</v>
      </c>
      <c r="J1" t="s">
        <v>19</v>
      </c>
      <c r="L1" t="s">
        <v>65</v>
      </c>
      <c r="M1" s="44"/>
      <c r="N1" s="59" t="s">
        <v>93</v>
      </c>
      <c r="O1" s="44"/>
      <c r="P1" t="s">
        <v>71</v>
      </c>
      <c r="Q1" s="44"/>
      <c r="R1" t="s">
        <v>62</v>
      </c>
      <c r="S1" s="44"/>
      <c r="T1" t="s">
        <v>72</v>
      </c>
      <c r="U1" s="44"/>
      <c r="V1" t="s">
        <v>73</v>
      </c>
      <c r="W1" s="44"/>
    </row>
    <row r="2" spans="1:23">
      <c r="A2" s="59" t="s">
        <v>102</v>
      </c>
      <c r="B2" s="59" t="s">
        <v>82</v>
      </c>
      <c r="D2" s="59" t="s">
        <v>82</v>
      </c>
      <c r="F2" s="59" t="s">
        <v>94</v>
      </c>
      <c r="H2" s="59" t="s">
        <v>94</v>
      </c>
      <c r="J2" s="59" t="s">
        <v>84</v>
      </c>
      <c r="L2" s="59" t="s">
        <v>84</v>
      </c>
      <c r="N2" s="59" t="s">
        <v>95</v>
      </c>
      <c r="P2" s="59" t="s">
        <v>81</v>
      </c>
      <c r="R2" s="59" t="s">
        <v>81</v>
      </c>
      <c r="T2" s="59" t="s">
        <v>95</v>
      </c>
      <c r="V2" s="59" t="s">
        <v>95</v>
      </c>
    </row>
    <row r="3" spans="1:23">
      <c r="A3" s="59" t="s">
        <v>96</v>
      </c>
      <c r="B3" s="59" t="s">
        <v>83</v>
      </c>
      <c r="D3" s="59" t="s">
        <v>83</v>
      </c>
      <c r="F3" s="59" t="s">
        <v>83</v>
      </c>
      <c r="H3" s="59" t="s">
        <v>97</v>
      </c>
      <c r="J3" s="59" t="s">
        <v>97</v>
      </c>
      <c r="L3" s="59" t="s">
        <v>97</v>
      </c>
      <c r="N3" s="59" t="s">
        <v>81</v>
      </c>
      <c r="P3" s="59" t="s">
        <v>83</v>
      </c>
      <c r="R3" s="59" t="s">
        <v>98</v>
      </c>
      <c r="T3" s="59" t="s">
        <v>81</v>
      </c>
      <c r="V3" s="59" t="s">
        <v>81</v>
      </c>
    </row>
    <row r="4" spans="1:23">
      <c r="A4" s="59" t="s">
        <v>100</v>
      </c>
      <c r="B4" s="59" t="s">
        <v>144</v>
      </c>
      <c r="D4" s="59" t="s">
        <v>145</v>
      </c>
      <c r="F4" t="s">
        <v>146</v>
      </c>
      <c r="H4" t="s">
        <v>147</v>
      </c>
      <c r="J4" t="s">
        <v>142</v>
      </c>
      <c r="L4" t="s">
        <v>143</v>
      </c>
      <c r="M4" s="59" t="s">
        <v>103</v>
      </c>
      <c r="N4" t="s">
        <v>143</v>
      </c>
      <c r="O4" s="59" t="s">
        <v>103</v>
      </c>
      <c r="P4" s="59" t="s">
        <v>148</v>
      </c>
      <c r="R4" s="59" t="s">
        <v>149</v>
      </c>
      <c r="T4" s="59" t="s">
        <v>150</v>
      </c>
      <c r="V4" s="59" t="s">
        <v>151</v>
      </c>
    </row>
    <row r="5" spans="1:23" s="23" customFormat="1">
      <c r="A5" s="23" t="s">
        <v>138</v>
      </c>
      <c r="B5" s="63" t="s">
        <v>149</v>
      </c>
      <c r="C5" s="63"/>
      <c r="D5" s="63" t="s">
        <v>148</v>
      </c>
      <c r="F5" s="63" t="s">
        <v>147</v>
      </c>
      <c r="H5" s="63" t="s">
        <v>151</v>
      </c>
      <c r="O5" s="62" t="s">
        <v>104</v>
      </c>
      <c r="R5" s="23" t="s">
        <v>146</v>
      </c>
      <c r="U5" s="62" t="s">
        <v>104</v>
      </c>
      <c r="V5" s="23" t="s">
        <v>150</v>
      </c>
    </row>
    <row r="6" spans="1:23" s="23" customFormat="1">
      <c r="A6" s="23" t="s">
        <v>140</v>
      </c>
      <c r="O6" s="62" t="s">
        <v>104</v>
      </c>
      <c r="U6" s="62" t="s">
        <v>104</v>
      </c>
    </row>
    <row r="7" spans="1:23" s="23" customFormat="1">
      <c r="A7" s="23" t="s">
        <v>139</v>
      </c>
      <c r="J7" s="63" t="s">
        <v>151</v>
      </c>
      <c r="K7" s="63"/>
      <c r="L7" s="63" t="s">
        <v>150</v>
      </c>
      <c r="O7" s="62" t="s">
        <v>104</v>
      </c>
      <c r="U7" s="62" t="s">
        <v>104</v>
      </c>
    </row>
    <row r="8" spans="1:23" s="23" customFormat="1">
      <c r="A8" s="23" t="s">
        <v>83</v>
      </c>
      <c r="O8" s="62" t="s">
        <v>104</v>
      </c>
      <c r="U8" s="62" t="s">
        <v>104</v>
      </c>
    </row>
    <row r="9" spans="1:23" s="23" customFormat="1">
      <c r="A9" s="23" t="s">
        <v>141</v>
      </c>
      <c r="O9" s="62" t="s">
        <v>104</v>
      </c>
      <c r="U9" s="62" t="s">
        <v>104</v>
      </c>
    </row>
    <row r="10" spans="1:23" s="23" customFormat="1">
      <c r="A10" s="23" t="s">
        <v>84</v>
      </c>
      <c r="F10" s="63"/>
      <c r="H10" s="63"/>
      <c r="N10" s="23" t="s">
        <v>146</v>
      </c>
      <c r="O10" s="62" t="s">
        <v>104</v>
      </c>
      <c r="P10" s="23" t="s">
        <v>147</v>
      </c>
      <c r="R10" s="63"/>
      <c r="T10" s="63" t="s">
        <v>146</v>
      </c>
      <c r="U10" s="62" t="s">
        <v>104</v>
      </c>
      <c r="V10" s="63"/>
    </row>
    <row r="11" spans="1:23">
      <c r="A11" s="59" t="s">
        <v>101</v>
      </c>
      <c r="B11" t="s">
        <v>148</v>
      </c>
      <c r="D11" t="s">
        <v>149</v>
      </c>
      <c r="F11" t="s">
        <v>144</v>
      </c>
      <c r="H11" t="s">
        <v>145</v>
      </c>
      <c r="J11" t="s">
        <v>150</v>
      </c>
      <c r="L11" t="s">
        <v>151</v>
      </c>
      <c r="M11" s="59" t="s">
        <v>103</v>
      </c>
      <c r="N11" t="s">
        <v>150</v>
      </c>
      <c r="O11" s="59" t="s">
        <v>103</v>
      </c>
      <c r="P11" s="59" t="s">
        <v>146</v>
      </c>
      <c r="R11" t="s">
        <v>147</v>
      </c>
      <c r="T11" t="s">
        <v>143</v>
      </c>
      <c r="V11" t="s">
        <v>142</v>
      </c>
    </row>
    <row r="13" spans="1:23">
      <c r="A13" s="59" t="s">
        <v>99</v>
      </c>
      <c r="B13" s="44"/>
      <c r="D13" s="44"/>
      <c r="F13" s="44"/>
      <c r="H13" s="44"/>
      <c r="J13" s="44"/>
      <c r="L13" s="44"/>
      <c r="N13" s="44"/>
      <c r="P13" s="44"/>
      <c r="R13" s="44"/>
      <c r="T13" s="44"/>
      <c r="V13" s="44"/>
    </row>
    <row r="22" spans="1:9">
      <c r="A22" t="s">
        <v>66</v>
      </c>
    </row>
    <row r="23" spans="1:9">
      <c r="A23" t="s">
        <v>67</v>
      </c>
    </row>
    <row r="24" spans="1:9">
      <c r="A24" t="s">
        <v>69</v>
      </c>
    </row>
    <row r="25" spans="1:9">
      <c r="A25" t="s">
        <v>68</v>
      </c>
    </row>
    <row r="26" spans="1:9">
      <c r="A26" s="44" t="s">
        <v>75</v>
      </c>
    </row>
    <row r="27" spans="1:9">
      <c r="A27" s="44" t="s">
        <v>77</v>
      </c>
    </row>
    <row r="28" spans="1:9">
      <c r="A28" s="44" t="s">
        <v>78</v>
      </c>
    </row>
    <row r="29" spans="1:9">
      <c r="A29" s="44" t="s">
        <v>79</v>
      </c>
    </row>
    <row r="30" spans="1:9">
      <c r="A30" s="44" t="s">
        <v>76</v>
      </c>
    </row>
    <row r="31" spans="1:9">
      <c r="A31" s="44" t="s">
        <v>80</v>
      </c>
    </row>
    <row r="32" spans="1:9" s="60" customFormat="1" ht="31.5">
      <c r="A32" s="153" t="s">
        <v>105</v>
      </c>
      <c r="B32" s="153"/>
      <c r="C32" s="153"/>
      <c r="D32" s="153"/>
      <c r="E32" s="153"/>
      <c r="F32" s="153"/>
      <c r="G32" s="153"/>
      <c r="H32" s="153"/>
      <c r="I32" s="153"/>
    </row>
    <row r="33" spans="1:7" s="60" customFormat="1" ht="37.5">
      <c r="A33" s="25" t="s">
        <v>106</v>
      </c>
      <c r="B33" s="25" t="s">
        <v>107</v>
      </c>
      <c r="C33" s="26" t="s">
        <v>108</v>
      </c>
      <c r="D33" s="26" t="s">
        <v>109</v>
      </c>
      <c r="E33" s="26" t="s">
        <v>110</v>
      </c>
      <c r="F33" s="25" t="s">
        <v>111</v>
      </c>
      <c r="G33" s="25" t="s">
        <v>112</v>
      </c>
    </row>
    <row r="34" spans="1:7" s="60" customFormat="1" ht="27" customHeight="1">
      <c r="A34" s="28">
        <v>312</v>
      </c>
      <c r="B34" s="29" t="s">
        <v>113</v>
      </c>
      <c r="C34" s="27" t="s">
        <v>51</v>
      </c>
      <c r="D34" s="27">
        <v>28</v>
      </c>
      <c r="E34" s="27">
        <v>55</v>
      </c>
      <c r="F34" s="27">
        <v>55</v>
      </c>
      <c r="G34" s="30"/>
    </row>
    <row r="35" spans="1:7" s="60" customFormat="1" ht="27" customHeight="1">
      <c r="A35" s="28" t="s">
        <v>114</v>
      </c>
      <c r="B35" s="29" t="s">
        <v>115</v>
      </c>
      <c r="C35" s="27" t="s">
        <v>51</v>
      </c>
      <c r="D35" s="27">
        <v>15</v>
      </c>
      <c r="E35" s="27">
        <v>28</v>
      </c>
      <c r="F35" s="30"/>
      <c r="G35" s="30"/>
    </row>
    <row r="36" spans="1:7" s="60" customFormat="1" ht="27" customHeight="1">
      <c r="A36" s="28" t="s">
        <v>116</v>
      </c>
      <c r="B36" s="29" t="s">
        <v>117</v>
      </c>
      <c r="C36" s="27" t="s">
        <v>52</v>
      </c>
      <c r="D36" s="27">
        <v>35</v>
      </c>
      <c r="E36" s="27">
        <v>35</v>
      </c>
      <c r="F36" s="27">
        <v>35</v>
      </c>
      <c r="G36" s="45" t="s">
        <v>118</v>
      </c>
    </row>
    <row r="37" spans="1:7" s="60" customFormat="1" ht="27" customHeight="1">
      <c r="A37" s="28" t="s">
        <v>119</v>
      </c>
      <c r="B37" s="29" t="s">
        <v>120</v>
      </c>
      <c r="C37" s="27" t="s">
        <v>53</v>
      </c>
      <c r="D37" s="27">
        <v>35</v>
      </c>
      <c r="E37" s="27">
        <v>35</v>
      </c>
      <c r="F37" s="27">
        <v>35</v>
      </c>
      <c r="G37" s="45" t="s">
        <v>118</v>
      </c>
    </row>
    <row r="38" spans="1:7" s="60" customFormat="1" ht="27" customHeight="1">
      <c r="A38" s="28">
        <v>405</v>
      </c>
      <c r="B38" s="29" t="s">
        <v>121</v>
      </c>
      <c r="C38" s="27" t="s">
        <v>54</v>
      </c>
      <c r="D38" s="27">
        <v>28</v>
      </c>
      <c r="E38" s="27">
        <v>56</v>
      </c>
      <c r="F38" s="27">
        <v>28</v>
      </c>
      <c r="G38" s="30"/>
    </row>
    <row r="39" spans="1:7" s="60" customFormat="1" ht="27" customHeight="1">
      <c r="A39" s="28" t="s">
        <v>122</v>
      </c>
      <c r="B39" s="29" t="s">
        <v>123</v>
      </c>
      <c r="C39" s="27" t="s">
        <v>55</v>
      </c>
      <c r="D39" s="27">
        <v>60</v>
      </c>
      <c r="E39" s="27">
        <v>60</v>
      </c>
      <c r="F39" s="27">
        <v>60</v>
      </c>
      <c r="G39" s="61" t="s">
        <v>124</v>
      </c>
    </row>
    <row r="40" spans="1:7" s="60" customFormat="1" ht="27" customHeight="1">
      <c r="A40" s="28">
        <v>409</v>
      </c>
      <c r="B40" s="29" t="s">
        <v>125</v>
      </c>
      <c r="C40" s="27" t="s">
        <v>56</v>
      </c>
      <c r="D40" s="27">
        <v>28</v>
      </c>
      <c r="E40" s="27">
        <v>6</v>
      </c>
      <c r="F40" s="27">
        <v>28</v>
      </c>
      <c r="G40" s="30"/>
    </row>
    <row r="41" spans="1:7" s="60" customFormat="1" ht="27" customHeight="1">
      <c r="A41" s="28">
        <v>410</v>
      </c>
      <c r="B41" s="29" t="s">
        <v>126</v>
      </c>
      <c r="C41" s="27" t="s">
        <v>57</v>
      </c>
      <c r="D41" s="27">
        <v>14</v>
      </c>
      <c r="E41" s="27">
        <v>14</v>
      </c>
      <c r="F41" s="27" t="s">
        <v>127</v>
      </c>
      <c r="G41" s="45" t="s">
        <v>128</v>
      </c>
    </row>
    <row r="42" spans="1:7" s="60" customFormat="1" ht="27" customHeight="1">
      <c r="A42" s="28">
        <v>411</v>
      </c>
      <c r="B42" s="29" t="s">
        <v>129</v>
      </c>
      <c r="C42" s="27" t="s">
        <v>58</v>
      </c>
      <c r="D42" s="27">
        <v>32</v>
      </c>
      <c r="E42" s="27">
        <v>32</v>
      </c>
      <c r="F42" s="27">
        <v>32</v>
      </c>
      <c r="G42" s="45" t="s">
        <v>130</v>
      </c>
    </row>
    <row r="43" spans="1:7" s="60" customFormat="1" ht="27" customHeight="1">
      <c r="A43" s="28">
        <v>504</v>
      </c>
      <c r="B43" s="29" t="s">
        <v>131</v>
      </c>
      <c r="C43" s="31" t="s">
        <v>132</v>
      </c>
      <c r="D43" s="27">
        <v>11</v>
      </c>
      <c r="E43" s="27">
        <v>3</v>
      </c>
      <c r="F43" s="27">
        <v>8</v>
      </c>
      <c r="G43" s="30"/>
    </row>
    <row r="44" spans="1:7" s="60" customFormat="1" ht="27" customHeight="1">
      <c r="A44" s="28">
        <v>507</v>
      </c>
      <c r="B44" s="29" t="s">
        <v>133</v>
      </c>
      <c r="C44" s="31" t="s">
        <v>134</v>
      </c>
      <c r="D44" s="27">
        <v>32</v>
      </c>
      <c r="E44" s="27">
        <v>64</v>
      </c>
      <c r="F44" s="30"/>
      <c r="G44" s="30"/>
    </row>
    <row r="45" spans="1:7" s="60" customFormat="1" ht="27" customHeight="1">
      <c r="A45" s="28">
        <v>508</v>
      </c>
      <c r="B45" s="29" t="s">
        <v>135</v>
      </c>
      <c r="C45" s="31" t="s">
        <v>134</v>
      </c>
      <c r="D45" s="27">
        <v>32</v>
      </c>
      <c r="E45" s="27">
        <v>30</v>
      </c>
      <c r="F45" s="30"/>
      <c r="G45" s="30"/>
    </row>
    <row r="46" spans="1:7" s="60" customFormat="1" ht="27" customHeight="1">
      <c r="A46" s="28">
        <v>510</v>
      </c>
      <c r="B46" s="29" t="s">
        <v>136</v>
      </c>
      <c r="C46" s="31" t="s">
        <v>134</v>
      </c>
      <c r="D46" s="27">
        <v>32</v>
      </c>
      <c r="E46" s="30"/>
      <c r="F46" s="27">
        <v>32</v>
      </c>
      <c r="G46" s="30"/>
    </row>
    <row r="47" spans="1:7" s="60" customFormat="1" ht="27" customHeight="1">
      <c r="A47" s="28">
        <v>512</v>
      </c>
      <c r="B47" s="29" t="s">
        <v>137</v>
      </c>
      <c r="C47" s="31" t="s">
        <v>132</v>
      </c>
      <c r="D47" s="27">
        <v>31</v>
      </c>
      <c r="E47" s="27">
        <v>9</v>
      </c>
      <c r="F47" s="27">
        <v>32</v>
      </c>
      <c r="G47" s="30"/>
    </row>
    <row r="48" spans="1:7">
      <c r="A48" t="s">
        <v>166</v>
      </c>
    </row>
    <row r="49" spans="1:1">
      <c r="A49" t="s">
        <v>167</v>
      </c>
    </row>
    <row r="50" spans="1:1">
      <c r="A50" t="s">
        <v>168</v>
      </c>
    </row>
  </sheetData>
  <mergeCells count="1">
    <mergeCell ref="A32:I32"/>
  </mergeCells>
  <phoneticPr fontId="8" type="noConversion"/>
  <conditionalFormatting sqref="D34:E45 D47:E47 D46">
    <cfRule type="containsBlanks" dxfId="0" priority="1" stopIfTrue="1">
      <formula>LEN(TRIM(D34))=0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课表草稿</vt:lpstr>
      <vt:lpstr>21班级课表自</vt:lpstr>
      <vt:lpstr>21智能查课</vt:lpstr>
      <vt:lpstr>Sheet1</vt:lpstr>
      <vt:lpstr>'21班级课表自'!_Hlk120434049</vt:lpstr>
      <vt:lpstr>'21班级课表自'!OLE_LINK5</vt:lpstr>
      <vt:lpstr>'21班级课表自'!Print_Area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2022-02-18T00:38:37Z</dcterms:modified>
</cp:coreProperties>
</file>